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-my.sharepoint.com/personal/ildiko_kohuth_veszprembalaton2023_hu/Documents/Asztal/"/>
    </mc:Choice>
  </mc:AlternateContent>
  <xr:revisionPtr revIDLastSave="495" documentId="8_{C57F90CA-A867-4F6B-947F-A0C3C775C5F3}" xr6:coauthVersionLast="47" xr6:coauthVersionMax="47" xr10:uidLastSave="{1934B889-3B64-49FC-B29B-CC439610733D}"/>
  <bookViews>
    <workbookView xWindow="-110" yWindow="-110" windowWidth="19420" windowHeight="10420" tabRatio="768" activeTab="4" xr2:uid="{B81A3798-CAF1-4B3D-B7B4-AFB536C0B0FB}"/>
  </bookViews>
  <sheets>
    <sheet name="kitöltési útmutató" sheetId="15" r:id="rId1"/>
    <sheet name="dologi költségek" sheetId="1" r:id="rId2"/>
    <sheet name="személyi költségek" sheetId="12" r:id="rId3"/>
    <sheet name="egyéb forrás költségei" sheetId="17" r:id="rId4"/>
    <sheet name="elszámolás összesítő" sheetId="13" r:id="rId5"/>
    <sheet name="kontroll" sheetId="18" state="hidden" r:id="rId6"/>
    <sheet name="rejtett fül listával" sheetId="14" state="hidden" r:id="rId7"/>
  </sheets>
  <definedNames>
    <definedName name="_xlnm._FilterDatabase" localSheetId="4" hidden="1">'elszámolás összesítő'!$A$7:$C$40</definedName>
    <definedName name="_xlnm._FilterDatabase" localSheetId="5" hidden="1">kontroll!$A$2:$I$2</definedName>
    <definedName name="_xlnm.Print_Titles" localSheetId="1">'dologi költségek'!$1:$11</definedName>
    <definedName name="_xlnm.Print_Titles" localSheetId="3">'egyéb forrás költségei'!$1:$13</definedName>
    <definedName name="_xlnm.Print_Titles" localSheetId="2">'személyi költségek'!$1:$11</definedName>
    <definedName name="_xlnm.Print_Area" localSheetId="1">'dologi költségek'!$A$1:$N$62</definedName>
    <definedName name="_xlnm.Print_Area" localSheetId="3">'egyéb forrás költségei'!$A$1:$L$47</definedName>
    <definedName name="_xlnm.Print_Area" localSheetId="4">'elszámolás összesítő'!$A$1:$C$44,'elszámolás összesítő'!$H$1:$K$54</definedName>
    <definedName name="_xlnm.Print_Area" localSheetId="0">'kitöltési útmutató'!$A$1:$B$34</definedName>
    <definedName name="_xlnm.Print_Area" localSheetId="2">'személyi költségek'!$A$1:$H$51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0" i="18" l="1"/>
  <c r="F200" i="18"/>
  <c r="E200" i="18"/>
  <c r="D200" i="18"/>
  <c r="C200" i="18"/>
  <c r="B200" i="18"/>
  <c r="G199" i="18"/>
  <c r="F199" i="18"/>
  <c r="E199" i="18"/>
  <c r="D199" i="18"/>
  <c r="C199" i="18"/>
  <c r="B199" i="18"/>
  <c r="G198" i="18"/>
  <c r="F198" i="18"/>
  <c r="E198" i="18"/>
  <c r="D198" i="18"/>
  <c r="C198" i="18"/>
  <c r="B198" i="18"/>
  <c r="G197" i="18"/>
  <c r="F197" i="18"/>
  <c r="E197" i="18"/>
  <c r="D197" i="18"/>
  <c r="C197" i="18"/>
  <c r="B197" i="18"/>
  <c r="G196" i="18"/>
  <c r="F196" i="18"/>
  <c r="E196" i="18"/>
  <c r="D196" i="18"/>
  <c r="C196" i="18"/>
  <c r="B196" i="18"/>
  <c r="G195" i="18"/>
  <c r="F195" i="18"/>
  <c r="E195" i="18"/>
  <c r="D195" i="18"/>
  <c r="C195" i="18"/>
  <c r="B195" i="18"/>
  <c r="G194" i="18"/>
  <c r="F194" i="18"/>
  <c r="E194" i="18"/>
  <c r="D194" i="18"/>
  <c r="C194" i="18"/>
  <c r="B194" i="18"/>
  <c r="G193" i="18"/>
  <c r="F193" i="18"/>
  <c r="E193" i="18"/>
  <c r="D193" i="18"/>
  <c r="C193" i="18"/>
  <c r="B193" i="18"/>
  <c r="G192" i="18"/>
  <c r="F192" i="18"/>
  <c r="E192" i="18"/>
  <c r="D192" i="18"/>
  <c r="C192" i="18"/>
  <c r="B192" i="18"/>
  <c r="G191" i="18"/>
  <c r="F191" i="18"/>
  <c r="E191" i="18"/>
  <c r="D191" i="18"/>
  <c r="C191" i="18"/>
  <c r="B191" i="18"/>
  <c r="G190" i="18"/>
  <c r="F190" i="18"/>
  <c r="E190" i="18"/>
  <c r="D190" i="18"/>
  <c r="C190" i="18"/>
  <c r="B190" i="18"/>
  <c r="G189" i="18"/>
  <c r="F189" i="18"/>
  <c r="E189" i="18"/>
  <c r="D189" i="18"/>
  <c r="C189" i="18"/>
  <c r="B189" i="18"/>
  <c r="G188" i="18"/>
  <c r="F188" i="18"/>
  <c r="E188" i="18"/>
  <c r="D188" i="18"/>
  <c r="C188" i="18"/>
  <c r="B188" i="18"/>
  <c r="G187" i="18"/>
  <c r="F187" i="18"/>
  <c r="E187" i="18"/>
  <c r="D187" i="18"/>
  <c r="C187" i="18"/>
  <c r="B187" i="18"/>
  <c r="G186" i="18"/>
  <c r="F186" i="18"/>
  <c r="E186" i="18"/>
  <c r="D186" i="18"/>
  <c r="C186" i="18"/>
  <c r="B186" i="18"/>
  <c r="G185" i="18"/>
  <c r="F185" i="18"/>
  <c r="E185" i="18"/>
  <c r="D185" i="18"/>
  <c r="C185" i="18"/>
  <c r="B185" i="18"/>
  <c r="G184" i="18"/>
  <c r="F184" i="18"/>
  <c r="E184" i="18"/>
  <c r="D184" i="18"/>
  <c r="C184" i="18"/>
  <c r="B184" i="18"/>
  <c r="G183" i="18"/>
  <c r="F183" i="18"/>
  <c r="E183" i="18"/>
  <c r="D183" i="18"/>
  <c r="C183" i="18"/>
  <c r="B183" i="18"/>
  <c r="G182" i="18"/>
  <c r="F182" i="18"/>
  <c r="E182" i="18"/>
  <c r="D182" i="18"/>
  <c r="C182" i="18"/>
  <c r="B182" i="18"/>
  <c r="G181" i="18"/>
  <c r="F181" i="18"/>
  <c r="E181" i="18"/>
  <c r="D181" i="18"/>
  <c r="C181" i="18"/>
  <c r="B181" i="18"/>
  <c r="G180" i="18"/>
  <c r="F180" i="18"/>
  <c r="E180" i="18"/>
  <c r="D180" i="18"/>
  <c r="C180" i="18"/>
  <c r="B180" i="18"/>
  <c r="G179" i="18"/>
  <c r="F179" i="18"/>
  <c r="E179" i="18"/>
  <c r="D179" i="18"/>
  <c r="C179" i="18"/>
  <c r="B179" i="18"/>
  <c r="G178" i="18"/>
  <c r="F178" i="18"/>
  <c r="E178" i="18"/>
  <c r="D178" i="18"/>
  <c r="C178" i="18"/>
  <c r="B178" i="18"/>
  <c r="G177" i="18"/>
  <c r="F177" i="18"/>
  <c r="E177" i="18"/>
  <c r="D177" i="18"/>
  <c r="C177" i="18"/>
  <c r="B177" i="18"/>
  <c r="G176" i="18"/>
  <c r="F176" i="18"/>
  <c r="E176" i="18"/>
  <c r="D176" i="18"/>
  <c r="C176" i="18"/>
  <c r="B176" i="18"/>
  <c r="G175" i="18"/>
  <c r="F175" i="18"/>
  <c r="E175" i="18"/>
  <c r="D175" i="18"/>
  <c r="C175" i="18"/>
  <c r="B175" i="18"/>
  <c r="G174" i="18"/>
  <c r="F174" i="18"/>
  <c r="E174" i="18"/>
  <c r="D174" i="18"/>
  <c r="C174" i="18"/>
  <c r="B174" i="18"/>
  <c r="G173" i="18"/>
  <c r="F173" i="18"/>
  <c r="E173" i="18"/>
  <c r="D173" i="18"/>
  <c r="C173" i="18"/>
  <c r="B173" i="18"/>
  <c r="G172" i="18"/>
  <c r="F172" i="18"/>
  <c r="E172" i="18"/>
  <c r="D172" i="18"/>
  <c r="C172" i="18"/>
  <c r="B172" i="18"/>
  <c r="G171" i="18"/>
  <c r="F171" i="18"/>
  <c r="E171" i="18"/>
  <c r="D171" i="18"/>
  <c r="C171" i="18"/>
  <c r="B171" i="18"/>
  <c r="G170" i="18"/>
  <c r="F170" i="18"/>
  <c r="E170" i="18"/>
  <c r="D170" i="18"/>
  <c r="C170" i="18"/>
  <c r="B170" i="18"/>
  <c r="G169" i="18"/>
  <c r="F169" i="18"/>
  <c r="E169" i="18"/>
  <c r="D169" i="18"/>
  <c r="C169" i="18"/>
  <c r="B169" i="18"/>
  <c r="G168" i="18"/>
  <c r="F168" i="18"/>
  <c r="E168" i="18"/>
  <c r="D168" i="18"/>
  <c r="C168" i="18"/>
  <c r="B168" i="18"/>
  <c r="G167" i="18"/>
  <c r="F167" i="18"/>
  <c r="E167" i="18"/>
  <c r="D167" i="18"/>
  <c r="C167" i="18"/>
  <c r="B167" i="18"/>
  <c r="G166" i="18"/>
  <c r="F166" i="18"/>
  <c r="E166" i="18"/>
  <c r="D166" i="18"/>
  <c r="C166" i="18"/>
  <c r="B166" i="18"/>
  <c r="G165" i="18"/>
  <c r="F165" i="18"/>
  <c r="E165" i="18"/>
  <c r="D165" i="18"/>
  <c r="C165" i="18"/>
  <c r="B165" i="18"/>
  <c r="G164" i="18"/>
  <c r="F164" i="18"/>
  <c r="E164" i="18"/>
  <c r="D164" i="18"/>
  <c r="C164" i="18"/>
  <c r="B164" i="18"/>
  <c r="G163" i="18"/>
  <c r="F163" i="18"/>
  <c r="E163" i="18"/>
  <c r="D163" i="18"/>
  <c r="C163" i="18"/>
  <c r="B163" i="18"/>
  <c r="G162" i="18"/>
  <c r="F162" i="18"/>
  <c r="E162" i="18"/>
  <c r="D162" i="18"/>
  <c r="C162" i="18"/>
  <c r="B162" i="18"/>
  <c r="G161" i="18"/>
  <c r="F161" i="18"/>
  <c r="E161" i="18"/>
  <c r="D161" i="18"/>
  <c r="C161" i="18"/>
  <c r="B161" i="18"/>
  <c r="G160" i="18"/>
  <c r="F160" i="18"/>
  <c r="E160" i="18"/>
  <c r="D160" i="18"/>
  <c r="C160" i="18"/>
  <c r="B160" i="18"/>
  <c r="G159" i="18"/>
  <c r="F159" i="18"/>
  <c r="E159" i="18"/>
  <c r="D159" i="18"/>
  <c r="C159" i="18"/>
  <c r="B159" i="18"/>
  <c r="G158" i="18"/>
  <c r="F158" i="18"/>
  <c r="E158" i="18"/>
  <c r="D158" i="18"/>
  <c r="C158" i="18"/>
  <c r="B158" i="18"/>
  <c r="G157" i="18"/>
  <c r="F157" i="18"/>
  <c r="E157" i="18"/>
  <c r="D157" i="18"/>
  <c r="C157" i="18"/>
  <c r="B157" i="18"/>
  <c r="G156" i="18"/>
  <c r="F156" i="18"/>
  <c r="E156" i="18"/>
  <c r="D156" i="18"/>
  <c r="C156" i="18"/>
  <c r="B156" i="18"/>
  <c r="G155" i="18"/>
  <c r="F155" i="18"/>
  <c r="E155" i="18"/>
  <c r="D155" i="18"/>
  <c r="C155" i="18"/>
  <c r="B155" i="18"/>
  <c r="G154" i="18"/>
  <c r="F154" i="18"/>
  <c r="E154" i="18"/>
  <c r="D154" i="18"/>
  <c r="C154" i="18"/>
  <c r="B154" i="18"/>
  <c r="G153" i="18"/>
  <c r="F153" i="18"/>
  <c r="E153" i="18"/>
  <c r="D153" i="18"/>
  <c r="C153" i="18"/>
  <c r="B153" i="18"/>
  <c r="G152" i="18"/>
  <c r="F152" i="18"/>
  <c r="E152" i="18"/>
  <c r="D152" i="18"/>
  <c r="C152" i="18"/>
  <c r="B152" i="18"/>
  <c r="G151" i="18"/>
  <c r="F151" i="18"/>
  <c r="E151" i="18"/>
  <c r="D151" i="18"/>
  <c r="C151" i="18"/>
  <c r="B151" i="18"/>
  <c r="G150" i="18"/>
  <c r="F150" i="18"/>
  <c r="E150" i="18"/>
  <c r="D150" i="18"/>
  <c r="C150" i="18"/>
  <c r="B150" i="18"/>
  <c r="G149" i="18"/>
  <c r="F149" i="18"/>
  <c r="E149" i="18"/>
  <c r="D149" i="18"/>
  <c r="C149" i="18"/>
  <c r="B149" i="18"/>
  <c r="G148" i="18"/>
  <c r="F148" i="18"/>
  <c r="E148" i="18"/>
  <c r="D148" i="18"/>
  <c r="C148" i="18"/>
  <c r="B148" i="18"/>
  <c r="G147" i="18"/>
  <c r="F147" i="18"/>
  <c r="E147" i="18"/>
  <c r="D147" i="18"/>
  <c r="C147" i="18"/>
  <c r="B147" i="18"/>
  <c r="G146" i="18"/>
  <c r="F146" i="18"/>
  <c r="E146" i="18"/>
  <c r="D146" i="18"/>
  <c r="C146" i="18"/>
  <c r="B146" i="18"/>
  <c r="G145" i="18"/>
  <c r="F145" i="18"/>
  <c r="E145" i="18"/>
  <c r="D145" i="18"/>
  <c r="C145" i="18"/>
  <c r="B145" i="18"/>
  <c r="G144" i="18"/>
  <c r="F144" i="18"/>
  <c r="E144" i="18"/>
  <c r="D144" i="18"/>
  <c r="C144" i="18"/>
  <c r="B144" i="18"/>
  <c r="G143" i="18"/>
  <c r="F143" i="18"/>
  <c r="E143" i="18"/>
  <c r="D143" i="18"/>
  <c r="C143" i="18"/>
  <c r="B143" i="18"/>
  <c r="G142" i="18"/>
  <c r="F142" i="18"/>
  <c r="E142" i="18"/>
  <c r="D142" i="18"/>
  <c r="C142" i="18"/>
  <c r="B142" i="18"/>
  <c r="G141" i="18"/>
  <c r="F141" i="18"/>
  <c r="E141" i="18"/>
  <c r="D141" i="18"/>
  <c r="C141" i="18"/>
  <c r="B141" i="18"/>
  <c r="G140" i="18"/>
  <c r="F140" i="18"/>
  <c r="E140" i="18"/>
  <c r="D140" i="18"/>
  <c r="C140" i="18"/>
  <c r="B140" i="18"/>
  <c r="G139" i="18"/>
  <c r="F139" i="18"/>
  <c r="E139" i="18"/>
  <c r="D139" i="18"/>
  <c r="C139" i="18"/>
  <c r="B139" i="18"/>
  <c r="G138" i="18"/>
  <c r="F138" i="18"/>
  <c r="E138" i="18"/>
  <c r="D138" i="18"/>
  <c r="C138" i="18"/>
  <c r="B138" i="18"/>
  <c r="G137" i="18"/>
  <c r="F137" i="18"/>
  <c r="E137" i="18"/>
  <c r="D137" i="18"/>
  <c r="C137" i="18"/>
  <c r="B137" i="18"/>
  <c r="G136" i="18"/>
  <c r="F136" i="18"/>
  <c r="E136" i="18"/>
  <c r="D136" i="18"/>
  <c r="C136" i="18"/>
  <c r="B136" i="18"/>
  <c r="G135" i="18"/>
  <c r="F135" i="18"/>
  <c r="E135" i="18"/>
  <c r="D135" i="18"/>
  <c r="C135" i="18"/>
  <c r="B135" i="18"/>
  <c r="G134" i="18"/>
  <c r="F134" i="18"/>
  <c r="E134" i="18"/>
  <c r="D134" i="18"/>
  <c r="C134" i="18"/>
  <c r="B134" i="18"/>
  <c r="G133" i="18"/>
  <c r="F133" i="18"/>
  <c r="E133" i="18"/>
  <c r="D133" i="18"/>
  <c r="C133" i="18"/>
  <c r="B133" i="18"/>
  <c r="G132" i="18"/>
  <c r="F132" i="18"/>
  <c r="E132" i="18"/>
  <c r="D132" i="18"/>
  <c r="C132" i="18"/>
  <c r="B132" i="18"/>
  <c r="G131" i="18"/>
  <c r="F131" i="18"/>
  <c r="E131" i="18"/>
  <c r="D131" i="18"/>
  <c r="C131" i="18"/>
  <c r="B131" i="18"/>
  <c r="G130" i="18"/>
  <c r="F130" i="18"/>
  <c r="E130" i="18"/>
  <c r="D130" i="18"/>
  <c r="C130" i="18"/>
  <c r="B130" i="18"/>
  <c r="G129" i="18"/>
  <c r="F129" i="18"/>
  <c r="E129" i="18"/>
  <c r="D129" i="18"/>
  <c r="C129" i="18"/>
  <c r="B129" i="18"/>
  <c r="G128" i="18"/>
  <c r="F128" i="18"/>
  <c r="E128" i="18"/>
  <c r="D128" i="18"/>
  <c r="C128" i="18"/>
  <c r="B128" i="18"/>
  <c r="G127" i="18"/>
  <c r="F127" i="18"/>
  <c r="E127" i="18"/>
  <c r="D127" i="18"/>
  <c r="C127" i="18"/>
  <c r="B127" i="18"/>
  <c r="G126" i="18"/>
  <c r="F126" i="18"/>
  <c r="E126" i="18"/>
  <c r="D126" i="18"/>
  <c r="C126" i="18"/>
  <c r="B126" i="18"/>
  <c r="G125" i="18"/>
  <c r="F125" i="18"/>
  <c r="E125" i="18"/>
  <c r="D125" i="18"/>
  <c r="C125" i="18"/>
  <c r="B125" i="18"/>
  <c r="G124" i="18"/>
  <c r="F124" i="18"/>
  <c r="E124" i="18"/>
  <c r="D124" i="18"/>
  <c r="C124" i="18"/>
  <c r="B124" i="18"/>
  <c r="G123" i="18"/>
  <c r="F123" i="18"/>
  <c r="E123" i="18"/>
  <c r="D123" i="18"/>
  <c r="C123" i="18"/>
  <c r="B123" i="18"/>
  <c r="G122" i="18"/>
  <c r="F122" i="18"/>
  <c r="E122" i="18"/>
  <c r="D122" i="18"/>
  <c r="C122" i="18"/>
  <c r="B122" i="18"/>
  <c r="G121" i="18"/>
  <c r="F121" i="18"/>
  <c r="E121" i="18"/>
  <c r="D121" i="18"/>
  <c r="C121" i="18"/>
  <c r="B121" i="18"/>
  <c r="G120" i="18"/>
  <c r="F120" i="18"/>
  <c r="E120" i="18"/>
  <c r="D120" i="18"/>
  <c r="C120" i="18"/>
  <c r="B120" i="18"/>
  <c r="G119" i="18"/>
  <c r="F119" i="18"/>
  <c r="E119" i="18"/>
  <c r="D119" i="18"/>
  <c r="C119" i="18"/>
  <c r="B119" i="18"/>
  <c r="G118" i="18"/>
  <c r="F118" i="18"/>
  <c r="E118" i="18"/>
  <c r="D118" i="18"/>
  <c r="C118" i="18"/>
  <c r="B118" i="18"/>
  <c r="G117" i="18"/>
  <c r="F117" i="18"/>
  <c r="E117" i="18"/>
  <c r="D117" i="18"/>
  <c r="C117" i="18"/>
  <c r="B117" i="18"/>
  <c r="G116" i="18"/>
  <c r="F116" i="18"/>
  <c r="E116" i="18"/>
  <c r="D116" i="18"/>
  <c r="C116" i="18"/>
  <c r="B116" i="18"/>
  <c r="G115" i="18"/>
  <c r="F115" i="18"/>
  <c r="E115" i="18"/>
  <c r="D115" i="18"/>
  <c r="C115" i="18"/>
  <c r="B115" i="18"/>
  <c r="G114" i="18"/>
  <c r="F114" i="18"/>
  <c r="E114" i="18"/>
  <c r="D114" i="18"/>
  <c r="C114" i="18"/>
  <c r="B114" i="18"/>
  <c r="G113" i="18"/>
  <c r="F113" i="18"/>
  <c r="E113" i="18"/>
  <c r="D113" i="18"/>
  <c r="C113" i="18"/>
  <c r="B113" i="18"/>
  <c r="G112" i="18"/>
  <c r="F112" i="18"/>
  <c r="E112" i="18"/>
  <c r="D112" i="18"/>
  <c r="C112" i="18"/>
  <c r="B112" i="18"/>
  <c r="G111" i="18"/>
  <c r="F111" i="18"/>
  <c r="E111" i="18"/>
  <c r="D111" i="18"/>
  <c r="C111" i="18"/>
  <c r="B111" i="18"/>
  <c r="G110" i="18"/>
  <c r="F110" i="18"/>
  <c r="E110" i="18"/>
  <c r="D110" i="18"/>
  <c r="C110" i="18"/>
  <c r="B110" i="18"/>
  <c r="G109" i="18"/>
  <c r="F109" i="18"/>
  <c r="E109" i="18"/>
  <c r="D109" i="18"/>
  <c r="C109" i="18"/>
  <c r="B109" i="18"/>
  <c r="G108" i="18"/>
  <c r="F108" i="18"/>
  <c r="E108" i="18"/>
  <c r="D108" i="18"/>
  <c r="C108" i="18"/>
  <c r="B108" i="18"/>
  <c r="G107" i="18"/>
  <c r="F107" i="18"/>
  <c r="E107" i="18"/>
  <c r="D107" i="18"/>
  <c r="C107" i="18"/>
  <c r="B107" i="18"/>
  <c r="G106" i="18"/>
  <c r="F106" i="18"/>
  <c r="E106" i="18"/>
  <c r="D106" i="18"/>
  <c r="C106" i="18"/>
  <c r="B106" i="18"/>
  <c r="G105" i="18"/>
  <c r="F105" i="18"/>
  <c r="E105" i="18"/>
  <c r="D105" i="18"/>
  <c r="C105" i="18"/>
  <c r="B105" i="18"/>
  <c r="G104" i="18"/>
  <c r="F104" i="18"/>
  <c r="E104" i="18"/>
  <c r="D104" i="18"/>
  <c r="C104" i="18"/>
  <c r="B104" i="18"/>
  <c r="G103" i="18"/>
  <c r="F103" i="18"/>
  <c r="E103" i="18"/>
  <c r="D103" i="18"/>
  <c r="C103" i="18"/>
  <c r="B103" i="18"/>
  <c r="G102" i="18"/>
  <c r="F102" i="18"/>
  <c r="E102" i="18"/>
  <c r="D102" i="18"/>
  <c r="C102" i="18"/>
  <c r="B102" i="18"/>
  <c r="G101" i="18"/>
  <c r="F101" i="18"/>
  <c r="E101" i="18"/>
  <c r="D101" i="18"/>
  <c r="C101" i="18"/>
  <c r="B101" i="18"/>
  <c r="G100" i="18"/>
  <c r="F100" i="18"/>
  <c r="E100" i="18"/>
  <c r="D100" i="18"/>
  <c r="C100" i="18"/>
  <c r="B100" i="18"/>
  <c r="G99" i="18"/>
  <c r="F99" i="18"/>
  <c r="E99" i="18"/>
  <c r="D99" i="18"/>
  <c r="C99" i="18"/>
  <c r="B99" i="18"/>
  <c r="G98" i="18"/>
  <c r="F98" i="18"/>
  <c r="E98" i="18"/>
  <c r="D98" i="18"/>
  <c r="C98" i="18"/>
  <c r="B98" i="18"/>
  <c r="G97" i="18"/>
  <c r="F97" i="18"/>
  <c r="E97" i="18"/>
  <c r="D97" i="18"/>
  <c r="C97" i="18"/>
  <c r="B97" i="18"/>
  <c r="G96" i="18"/>
  <c r="F96" i="18"/>
  <c r="E96" i="18"/>
  <c r="D96" i="18"/>
  <c r="C96" i="18"/>
  <c r="B96" i="18"/>
  <c r="G95" i="18"/>
  <c r="F95" i="18"/>
  <c r="E95" i="18"/>
  <c r="D95" i="18"/>
  <c r="C95" i="18"/>
  <c r="B95" i="18"/>
  <c r="G94" i="18"/>
  <c r="F94" i="18"/>
  <c r="E94" i="18"/>
  <c r="D94" i="18"/>
  <c r="C94" i="18"/>
  <c r="B94" i="18"/>
  <c r="G93" i="18"/>
  <c r="F93" i="18"/>
  <c r="E93" i="18"/>
  <c r="D93" i="18"/>
  <c r="C93" i="18"/>
  <c r="B93" i="18"/>
  <c r="G92" i="18"/>
  <c r="F92" i="18"/>
  <c r="E92" i="18"/>
  <c r="D92" i="18"/>
  <c r="C92" i="18"/>
  <c r="B92" i="18"/>
  <c r="G91" i="18"/>
  <c r="F91" i="18"/>
  <c r="E91" i="18"/>
  <c r="D91" i="18"/>
  <c r="C91" i="18"/>
  <c r="B91" i="18"/>
  <c r="G90" i="18"/>
  <c r="F90" i="18"/>
  <c r="E90" i="18"/>
  <c r="D90" i="18"/>
  <c r="C90" i="18"/>
  <c r="B90" i="18"/>
  <c r="G89" i="18"/>
  <c r="F89" i="18"/>
  <c r="E89" i="18"/>
  <c r="D89" i="18"/>
  <c r="C89" i="18"/>
  <c r="B89" i="18"/>
  <c r="G88" i="18"/>
  <c r="F88" i="18"/>
  <c r="E88" i="18"/>
  <c r="D88" i="18"/>
  <c r="C88" i="18"/>
  <c r="B88" i="18"/>
  <c r="G87" i="18"/>
  <c r="F87" i="18"/>
  <c r="E87" i="18"/>
  <c r="D87" i="18"/>
  <c r="C87" i="18"/>
  <c r="B87" i="18"/>
  <c r="G86" i="18"/>
  <c r="F86" i="18"/>
  <c r="E86" i="18"/>
  <c r="D86" i="18"/>
  <c r="C86" i="18"/>
  <c r="B86" i="18"/>
  <c r="G85" i="18"/>
  <c r="F85" i="18"/>
  <c r="E85" i="18"/>
  <c r="D85" i="18"/>
  <c r="C85" i="18"/>
  <c r="B85" i="18"/>
  <c r="G84" i="18"/>
  <c r="F84" i="18"/>
  <c r="E84" i="18"/>
  <c r="D84" i="18"/>
  <c r="C84" i="18"/>
  <c r="B84" i="18"/>
  <c r="G83" i="18"/>
  <c r="F83" i="18"/>
  <c r="E83" i="18"/>
  <c r="D83" i="18"/>
  <c r="C83" i="18"/>
  <c r="B83" i="18"/>
  <c r="G82" i="18"/>
  <c r="F82" i="18"/>
  <c r="E82" i="18"/>
  <c r="D82" i="18"/>
  <c r="C82" i="18"/>
  <c r="B82" i="18"/>
  <c r="G81" i="18"/>
  <c r="F81" i="18"/>
  <c r="E81" i="18"/>
  <c r="D81" i="18"/>
  <c r="C81" i="18"/>
  <c r="B81" i="18"/>
  <c r="G80" i="18"/>
  <c r="F80" i="18"/>
  <c r="E80" i="18"/>
  <c r="D80" i="18"/>
  <c r="C80" i="18"/>
  <c r="B80" i="18"/>
  <c r="G79" i="18"/>
  <c r="F79" i="18"/>
  <c r="E79" i="18"/>
  <c r="D79" i="18"/>
  <c r="C79" i="18"/>
  <c r="B79" i="18"/>
  <c r="G78" i="18"/>
  <c r="F78" i="18"/>
  <c r="E78" i="18"/>
  <c r="D78" i="18"/>
  <c r="C78" i="18"/>
  <c r="B78" i="18"/>
  <c r="G77" i="18"/>
  <c r="F77" i="18"/>
  <c r="E77" i="18"/>
  <c r="D77" i="18"/>
  <c r="C77" i="18"/>
  <c r="B77" i="18"/>
  <c r="G76" i="18"/>
  <c r="F76" i="18"/>
  <c r="E76" i="18"/>
  <c r="D76" i="18"/>
  <c r="C76" i="18"/>
  <c r="B76" i="18"/>
  <c r="G75" i="18"/>
  <c r="F75" i="18"/>
  <c r="E75" i="18"/>
  <c r="D75" i="18"/>
  <c r="C75" i="18"/>
  <c r="B75" i="18"/>
  <c r="G74" i="18"/>
  <c r="F74" i="18"/>
  <c r="E74" i="18"/>
  <c r="D74" i="18"/>
  <c r="C74" i="18"/>
  <c r="B74" i="18"/>
  <c r="G73" i="18"/>
  <c r="F73" i="18"/>
  <c r="E73" i="18"/>
  <c r="D73" i="18"/>
  <c r="C73" i="18"/>
  <c r="B73" i="18"/>
  <c r="G72" i="18"/>
  <c r="F72" i="18"/>
  <c r="E72" i="18"/>
  <c r="D72" i="18"/>
  <c r="C72" i="18"/>
  <c r="B72" i="18"/>
  <c r="G71" i="18"/>
  <c r="F71" i="18"/>
  <c r="E71" i="18"/>
  <c r="D71" i="18"/>
  <c r="C71" i="18"/>
  <c r="B71" i="18"/>
  <c r="G70" i="18"/>
  <c r="F70" i="18"/>
  <c r="E70" i="18"/>
  <c r="D70" i="18"/>
  <c r="C70" i="18"/>
  <c r="B70" i="18"/>
  <c r="G69" i="18"/>
  <c r="F69" i="18"/>
  <c r="E69" i="18"/>
  <c r="D69" i="18"/>
  <c r="C69" i="18"/>
  <c r="B69" i="18"/>
  <c r="G68" i="18"/>
  <c r="F68" i="18"/>
  <c r="E68" i="18"/>
  <c r="D68" i="18"/>
  <c r="C68" i="18"/>
  <c r="B68" i="18"/>
  <c r="G67" i="18"/>
  <c r="F67" i="18"/>
  <c r="E67" i="18"/>
  <c r="D67" i="18"/>
  <c r="C67" i="18"/>
  <c r="B67" i="18"/>
  <c r="G66" i="18"/>
  <c r="F66" i="18"/>
  <c r="E66" i="18"/>
  <c r="D66" i="18"/>
  <c r="C66" i="18"/>
  <c r="B66" i="18"/>
  <c r="G65" i="18"/>
  <c r="F65" i="18"/>
  <c r="E65" i="18"/>
  <c r="D65" i="18"/>
  <c r="C65" i="18"/>
  <c r="B65" i="18"/>
  <c r="G64" i="18"/>
  <c r="F64" i="18"/>
  <c r="E64" i="18"/>
  <c r="D64" i="18"/>
  <c r="C64" i="18"/>
  <c r="B64" i="18"/>
  <c r="G63" i="18"/>
  <c r="F63" i="18"/>
  <c r="E63" i="18"/>
  <c r="D63" i="18"/>
  <c r="C63" i="18"/>
  <c r="B63" i="18"/>
  <c r="G62" i="18"/>
  <c r="F62" i="18"/>
  <c r="E62" i="18"/>
  <c r="D62" i="18"/>
  <c r="C62" i="18"/>
  <c r="B62" i="18"/>
  <c r="G61" i="18"/>
  <c r="F61" i="18"/>
  <c r="E61" i="18"/>
  <c r="D61" i="18"/>
  <c r="C61" i="18"/>
  <c r="B61" i="18"/>
  <c r="G60" i="18"/>
  <c r="F60" i="18"/>
  <c r="E60" i="18"/>
  <c r="D60" i="18"/>
  <c r="C60" i="18"/>
  <c r="B60" i="18"/>
  <c r="G59" i="18"/>
  <c r="F59" i="18"/>
  <c r="E59" i="18"/>
  <c r="D59" i="18"/>
  <c r="C59" i="18"/>
  <c r="B59" i="18"/>
  <c r="G58" i="18"/>
  <c r="F58" i="18"/>
  <c r="E58" i="18"/>
  <c r="D58" i="18"/>
  <c r="C58" i="18"/>
  <c r="B58" i="18"/>
  <c r="G57" i="18"/>
  <c r="F57" i="18"/>
  <c r="E57" i="18"/>
  <c r="D57" i="18"/>
  <c r="C57" i="18"/>
  <c r="B57" i="18"/>
  <c r="G56" i="18"/>
  <c r="F56" i="18"/>
  <c r="E56" i="18"/>
  <c r="D56" i="18"/>
  <c r="C56" i="18"/>
  <c r="B56" i="18"/>
  <c r="G55" i="18"/>
  <c r="F55" i="18"/>
  <c r="E55" i="18"/>
  <c r="D55" i="18"/>
  <c r="C55" i="18"/>
  <c r="B55" i="18"/>
  <c r="G54" i="18"/>
  <c r="F54" i="18"/>
  <c r="E54" i="18"/>
  <c r="D54" i="18"/>
  <c r="C54" i="18"/>
  <c r="B54" i="18"/>
  <c r="G53" i="18"/>
  <c r="F53" i="18"/>
  <c r="E53" i="18"/>
  <c r="D53" i="18"/>
  <c r="C53" i="18"/>
  <c r="B53" i="18"/>
  <c r="G52" i="18"/>
  <c r="F52" i="18"/>
  <c r="E52" i="18"/>
  <c r="D52" i="18"/>
  <c r="C52" i="18"/>
  <c r="B52" i="18"/>
  <c r="G51" i="18"/>
  <c r="F51" i="18"/>
  <c r="E51" i="18"/>
  <c r="D51" i="18"/>
  <c r="C51" i="18"/>
  <c r="B51" i="18"/>
  <c r="G50" i="18"/>
  <c r="F50" i="18"/>
  <c r="E50" i="18"/>
  <c r="D50" i="18"/>
  <c r="C50" i="18"/>
  <c r="B50" i="18"/>
  <c r="G49" i="18"/>
  <c r="F49" i="18"/>
  <c r="E49" i="18"/>
  <c r="D49" i="18"/>
  <c r="C49" i="18"/>
  <c r="B49" i="18"/>
  <c r="G48" i="18"/>
  <c r="F48" i="18"/>
  <c r="E48" i="18"/>
  <c r="D48" i="18"/>
  <c r="C48" i="18"/>
  <c r="B48" i="18"/>
  <c r="G47" i="18"/>
  <c r="F47" i="18"/>
  <c r="E47" i="18"/>
  <c r="D47" i="18"/>
  <c r="C47" i="18"/>
  <c r="B47" i="18"/>
  <c r="G46" i="18"/>
  <c r="F46" i="18"/>
  <c r="E46" i="18"/>
  <c r="D46" i="18"/>
  <c r="C46" i="18"/>
  <c r="B46" i="18"/>
  <c r="G45" i="18"/>
  <c r="F45" i="18"/>
  <c r="E45" i="18"/>
  <c r="D45" i="18"/>
  <c r="C45" i="18"/>
  <c r="B45" i="18"/>
  <c r="G44" i="18"/>
  <c r="F44" i="18"/>
  <c r="E44" i="18"/>
  <c r="D44" i="18"/>
  <c r="C44" i="18"/>
  <c r="B44" i="18"/>
  <c r="G43" i="18"/>
  <c r="F43" i="18"/>
  <c r="E43" i="18"/>
  <c r="D43" i="18"/>
  <c r="C43" i="18"/>
  <c r="B43" i="18"/>
  <c r="G42" i="18"/>
  <c r="F42" i="18"/>
  <c r="E42" i="18"/>
  <c r="D42" i="18"/>
  <c r="C42" i="18"/>
  <c r="B42" i="18"/>
  <c r="G41" i="18"/>
  <c r="F41" i="18"/>
  <c r="E41" i="18"/>
  <c r="D41" i="18"/>
  <c r="C41" i="18"/>
  <c r="B41" i="18"/>
  <c r="G40" i="18"/>
  <c r="F40" i="18"/>
  <c r="E40" i="18"/>
  <c r="D40" i="18"/>
  <c r="C40" i="18"/>
  <c r="B40" i="18"/>
  <c r="G39" i="18"/>
  <c r="F39" i="18"/>
  <c r="E39" i="18"/>
  <c r="D39" i="18"/>
  <c r="C39" i="18"/>
  <c r="B39" i="18"/>
  <c r="G38" i="18"/>
  <c r="F38" i="18"/>
  <c r="E38" i="18"/>
  <c r="D38" i="18"/>
  <c r="C38" i="18"/>
  <c r="B38" i="18"/>
  <c r="G37" i="18"/>
  <c r="F37" i="18"/>
  <c r="E37" i="18"/>
  <c r="D37" i="18"/>
  <c r="C37" i="18"/>
  <c r="B37" i="18"/>
  <c r="G36" i="18"/>
  <c r="F36" i="18"/>
  <c r="E36" i="18"/>
  <c r="D36" i="18"/>
  <c r="C36" i="18"/>
  <c r="B36" i="18"/>
  <c r="G35" i="18"/>
  <c r="F35" i="18"/>
  <c r="E35" i="18"/>
  <c r="D35" i="18"/>
  <c r="C35" i="18"/>
  <c r="B35" i="18"/>
  <c r="G34" i="18"/>
  <c r="F34" i="18"/>
  <c r="E34" i="18"/>
  <c r="D34" i="18"/>
  <c r="C34" i="18"/>
  <c r="B34" i="18"/>
  <c r="G33" i="18"/>
  <c r="F33" i="18"/>
  <c r="E33" i="18"/>
  <c r="D33" i="18"/>
  <c r="C33" i="18"/>
  <c r="B33" i="18"/>
  <c r="G32" i="18"/>
  <c r="F32" i="18"/>
  <c r="E32" i="18"/>
  <c r="D32" i="18"/>
  <c r="C32" i="18"/>
  <c r="B32" i="18"/>
  <c r="G31" i="18"/>
  <c r="F31" i="18"/>
  <c r="E31" i="18"/>
  <c r="D31" i="18"/>
  <c r="C31" i="18"/>
  <c r="B31" i="18"/>
  <c r="G30" i="18"/>
  <c r="F30" i="18"/>
  <c r="E30" i="18"/>
  <c r="D30" i="18"/>
  <c r="C30" i="18"/>
  <c r="B30" i="18"/>
  <c r="G29" i="18"/>
  <c r="F29" i="18"/>
  <c r="E29" i="18"/>
  <c r="D29" i="18"/>
  <c r="C29" i="18"/>
  <c r="B29" i="18"/>
  <c r="G28" i="18"/>
  <c r="F28" i="18"/>
  <c r="E28" i="18"/>
  <c r="D28" i="18"/>
  <c r="C28" i="18"/>
  <c r="B28" i="18"/>
  <c r="G27" i="18"/>
  <c r="F27" i="18"/>
  <c r="E27" i="18"/>
  <c r="D27" i="18"/>
  <c r="C27" i="18"/>
  <c r="B27" i="18"/>
  <c r="G26" i="18"/>
  <c r="F26" i="18"/>
  <c r="E26" i="18"/>
  <c r="D26" i="18"/>
  <c r="C26" i="18"/>
  <c r="B26" i="18"/>
  <c r="G25" i="18"/>
  <c r="F25" i="18"/>
  <c r="E25" i="18"/>
  <c r="D25" i="18"/>
  <c r="C25" i="18"/>
  <c r="B25" i="18"/>
  <c r="G24" i="18"/>
  <c r="F24" i="18"/>
  <c r="E24" i="18"/>
  <c r="D24" i="18"/>
  <c r="C24" i="18"/>
  <c r="B24" i="18"/>
  <c r="G23" i="18"/>
  <c r="F23" i="18"/>
  <c r="E23" i="18"/>
  <c r="D23" i="18"/>
  <c r="C23" i="18"/>
  <c r="B23" i="18"/>
  <c r="G22" i="18"/>
  <c r="F22" i="18"/>
  <c r="E22" i="18"/>
  <c r="D22" i="18"/>
  <c r="C22" i="18"/>
  <c r="B22" i="18"/>
  <c r="G21" i="18"/>
  <c r="F21" i="18"/>
  <c r="E21" i="18"/>
  <c r="D21" i="18"/>
  <c r="C21" i="18"/>
  <c r="B21" i="18"/>
  <c r="G20" i="18"/>
  <c r="F20" i="18"/>
  <c r="E20" i="18"/>
  <c r="D20" i="18"/>
  <c r="C20" i="18"/>
  <c r="B20" i="18"/>
  <c r="G19" i="18"/>
  <c r="F19" i="18"/>
  <c r="E19" i="18"/>
  <c r="D19" i="18"/>
  <c r="C19" i="18"/>
  <c r="B19" i="18"/>
  <c r="G18" i="18"/>
  <c r="F18" i="18"/>
  <c r="E18" i="18"/>
  <c r="D18" i="18"/>
  <c r="C18" i="18"/>
  <c r="B18" i="18"/>
  <c r="G17" i="18"/>
  <c r="F17" i="18"/>
  <c r="E17" i="18"/>
  <c r="D17" i="18"/>
  <c r="C17" i="18"/>
  <c r="B17" i="18"/>
  <c r="G16" i="18"/>
  <c r="F16" i="18"/>
  <c r="E16" i="18"/>
  <c r="D16" i="18"/>
  <c r="C16" i="18"/>
  <c r="B16" i="18"/>
  <c r="G15" i="18"/>
  <c r="F15" i="18"/>
  <c r="E15" i="18"/>
  <c r="D15" i="18"/>
  <c r="C15" i="18"/>
  <c r="B15" i="18"/>
  <c r="G14" i="18"/>
  <c r="F14" i="18"/>
  <c r="E14" i="18"/>
  <c r="D14" i="18"/>
  <c r="C14" i="18"/>
  <c r="B14" i="18"/>
  <c r="G13" i="18"/>
  <c r="F13" i="18"/>
  <c r="E13" i="18"/>
  <c r="D13" i="18"/>
  <c r="C13" i="18"/>
  <c r="B13" i="18"/>
  <c r="G12" i="18"/>
  <c r="F12" i="18"/>
  <c r="E12" i="18"/>
  <c r="D12" i="18"/>
  <c r="C12" i="18"/>
  <c r="B12" i="18"/>
  <c r="G11" i="18"/>
  <c r="F11" i="18"/>
  <c r="E11" i="18"/>
  <c r="D11" i="18"/>
  <c r="C11" i="18"/>
  <c r="B11" i="18"/>
  <c r="G10" i="18"/>
  <c r="F10" i="18"/>
  <c r="E10" i="18"/>
  <c r="D10" i="18"/>
  <c r="C10" i="18"/>
  <c r="B10" i="18"/>
  <c r="G9" i="18"/>
  <c r="F9" i="18"/>
  <c r="E9" i="18"/>
  <c r="D9" i="18"/>
  <c r="C9" i="18"/>
  <c r="B9" i="18"/>
  <c r="G8" i="18"/>
  <c r="F8" i="18"/>
  <c r="E8" i="18"/>
  <c r="D8" i="18"/>
  <c r="C8" i="18"/>
  <c r="B8" i="18"/>
  <c r="G7" i="18"/>
  <c r="F7" i="18"/>
  <c r="E7" i="18"/>
  <c r="D7" i="18"/>
  <c r="C7" i="18"/>
  <c r="B7" i="18"/>
  <c r="G6" i="18"/>
  <c r="F6" i="18"/>
  <c r="E6" i="18"/>
  <c r="D6" i="18"/>
  <c r="C6" i="18"/>
  <c r="B6" i="18"/>
  <c r="G5" i="18"/>
  <c r="F5" i="18"/>
  <c r="E5" i="18"/>
  <c r="D5" i="18"/>
  <c r="C5" i="18"/>
  <c r="B5" i="18"/>
  <c r="G4" i="18"/>
  <c r="F4" i="18"/>
  <c r="E4" i="18"/>
  <c r="D4" i="18"/>
  <c r="C4" i="18"/>
  <c r="B4" i="18"/>
  <c r="G3" i="18"/>
  <c r="F3" i="18"/>
  <c r="E3" i="18"/>
  <c r="D3" i="18"/>
  <c r="C3" i="18"/>
  <c r="B3" i="18"/>
  <c r="I1" i="18"/>
  <c r="B1" i="18"/>
  <c r="I200" i="18"/>
  <c r="H200" i="18"/>
  <c r="I199" i="18"/>
  <c r="H199" i="18"/>
  <c r="I198" i="18"/>
  <c r="H198" i="18"/>
  <c r="I197" i="18"/>
  <c r="H197" i="18"/>
  <c r="I196" i="18"/>
  <c r="H196" i="18"/>
  <c r="I195" i="18"/>
  <c r="H195" i="18"/>
  <c r="I194" i="18"/>
  <c r="H194" i="18"/>
  <c r="I193" i="18"/>
  <c r="H193" i="18"/>
  <c r="I192" i="18"/>
  <c r="H192" i="18"/>
  <c r="I191" i="18"/>
  <c r="H191" i="18"/>
  <c r="I190" i="18"/>
  <c r="H190" i="18"/>
  <c r="I189" i="18"/>
  <c r="H189" i="18"/>
  <c r="I188" i="18"/>
  <c r="H188" i="18"/>
  <c r="I187" i="18"/>
  <c r="H187" i="18"/>
  <c r="I186" i="18"/>
  <c r="H186" i="18"/>
  <c r="I185" i="18"/>
  <c r="H185" i="18"/>
  <c r="I184" i="18"/>
  <c r="H184" i="18"/>
  <c r="I183" i="18"/>
  <c r="H183" i="18"/>
  <c r="I182" i="18"/>
  <c r="H182" i="18"/>
  <c r="I181" i="18"/>
  <c r="H181" i="18"/>
  <c r="I180" i="18"/>
  <c r="H180" i="18"/>
  <c r="I179" i="18"/>
  <c r="H179" i="18"/>
  <c r="I178" i="18"/>
  <c r="H178" i="18"/>
  <c r="I177" i="18"/>
  <c r="H177" i="18"/>
  <c r="I176" i="18"/>
  <c r="H176" i="18"/>
  <c r="I175" i="18"/>
  <c r="H175" i="18"/>
  <c r="I174" i="18"/>
  <c r="H174" i="18"/>
  <c r="I173" i="18"/>
  <c r="H173" i="18"/>
  <c r="I172" i="18"/>
  <c r="H172" i="18"/>
  <c r="I171" i="18"/>
  <c r="H171" i="18"/>
  <c r="I170" i="18"/>
  <c r="H170" i="18"/>
  <c r="I169" i="18"/>
  <c r="H169" i="18"/>
  <c r="I168" i="18"/>
  <c r="H168" i="18"/>
  <c r="I167" i="18"/>
  <c r="H167" i="18"/>
  <c r="I166" i="18"/>
  <c r="H166" i="18"/>
  <c r="I165" i="18"/>
  <c r="H165" i="18"/>
  <c r="I164" i="18"/>
  <c r="H164" i="18"/>
  <c r="I163" i="18"/>
  <c r="H163" i="18"/>
  <c r="I162" i="18"/>
  <c r="H162" i="18"/>
  <c r="I161" i="18"/>
  <c r="H161" i="18"/>
  <c r="I160" i="18"/>
  <c r="H160" i="18"/>
  <c r="I159" i="18"/>
  <c r="H159" i="18"/>
  <c r="I158" i="18"/>
  <c r="H158" i="18"/>
  <c r="I157" i="18"/>
  <c r="H157" i="18"/>
  <c r="I156" i="18"/>
  <c r="H156" i="18"/>
  <c r="I155" i="18"/>
  <c r="H155" i="18"/>
  <c r="I154" i="18"/>
  <c r="H154" i="18"/>
  <c r="I153" i="18"/>
  <c r="H153" i="18"/>
  <c r="I152" i="18"/>
  <c r="H152" i="18"/>
  <c r="I151" i="18"/>
  <c r="H151" i="18"/>
  <c r="I150" i="18"/>
  <c r="H150" i="18"/>
  <c r="I149" i="18"/>
  <c r="H149" i="18"/>
  <c r="I148" i="18"/>
  <c r="H148" i="18"/>
  <c r="I147" i="18"/>
  <c r="H147" i="18"/>
  <c r="I146" i="18"/>
  <c r="H146" i="18"/>
  <c r="I145" i="18"/>
  <c r="H145" i="18"/>
  <c r="I144" i="18"/>
  <c r="H144" i="18"/>
  <c r="I143" i="18"/>
  <c r="H143" i="18"/>
  <c r="I142" i="18"/>
  <c r="H142" i="18"/>
  <c r="I141" i="18"/>
  <c r="H141" i="18"/>
  <c r="I140" i="18"/>
  <c r="H140" i="18"/>
  <c r="I139" i="18"/>
  <c r="H139" i="18"/>
  <c r="I138" i="18"/>
  <c r="H138" i="18"/>
  <c r="I137" i="18"/>
  <c r="H137" i="18"/>
  <c r="I136" i="18"/>
  <c r="H136" i="18"/>
  <c r="I135" i="18"/>
  <c r="H135" i="18"/>
  <c r="I134" i="18"/>
  <c r="H134" i="18"/>
  <c r="I133" i="18"/>
  <c r="H133" i="18"/>
  <c r="I132" i="18"/>
  <c r="H132" i="18"/>
  <c r="I131" i="18"/>
  <c r="H131" i="18"/>
  <c r="I130" i="18"/>
  <c r="H130" i="18"/>
  <c r="I129" i="18"/>
  <c r="H129" i="18"/>
  <c r="I128" i="18"/>
  <c r="H128" i="18"/>
  <c r="I127" i="18"/>
  <c r="H127" i="18"/>
  <c r="I126" i="18"/>
  <c r="H126" i="18"/>
  <c r="I125" i="18"/>
  <c r="H125" i="18"/>
  <c r="I124" i="18"/>
  <c r="H124" i="18"/>
  <c r="I123" i="18"/>
  <c r="H123" i="18"/>
  <c r="I122" i="18"/>
  <c r="H122" i="18"/>
  <c r="I121" i="18"/>
  <c r="H121" i="18"/>
  <c r="I120" i="18"/>
  <c r="H120" i="18"/>
  <c r="I119" i="18"/>
  <c r="H119" i="18"/>
  <c r="I118" i="18"/>
  <c r="H118" i="18"/>
  <c r="I117" i="18"/>
  <c r="H117" i="18"/>
  <c r="I116" i="18"/>
  <c r="H116" i="18"/>
  <c r="I115" i="18"/>
  <c r="H115" i="18"/>
  <c r="I114" i="18"/>
  <c r="H114" i="18"/>
  <c r="I113" i="18"/>
  <c r="H113" i="18"/>
  <c r="I112" i="18"/>
  <c r="H112" i="18"/>
  <c r="I111" i="18"/>
  <c r="H111" i="18"/>
  <c r="I110" i="18"/>
  <c r="H110" i="18"/>
  <c r="I109" i="18"/>
  <c r="H109" i="18"/>
  <c r="I108" i="18"/>
  <c r="H108" i="18"/>
  <c r="I107" i="18"/>
  <c r="H107" i="18"/>
  <c r="I106" i="18"/>
  <c r="H106" i="18"/>
  <c r="I105" i="18"/>
  <c r="H105" i="18"/>
  <c r="I104" i="18"/>
  <c r="H104" i="18"/>
  <c r="I103" i="18"/>
  <c r="H103" i="18"/>
  <c r="I102" i="18"/>
  <c r="H102" i="18"/>
  <c r="I101" i="18"/>
  <c r="H101" i="18"/>
  <c r="I100" i="18"/>
  <c r="H100" i="18"/>
  <c r="I99" i="18"/>
  <c r="H99" i="18"/>
  <c r="I98" i="18"/>
  <c r="H98" i="18"/>
  <c r="I97" i="18"/>
  <c r="H97" i="18"/>
  <c r="I96" i="18"/>
  <c r="H96" i="18"/>
  <c r="I95" i="18"/>
  <c r="H95" i="18"/>
  <c r="I94" i="18"/>
  <c r="H94" i="18"/>
  <c r="I93" i="18"/>
  <c r="H93" i="18"/>
  <c r="I92" i="18"/>
  <c r="H92" i="18"/>
  <c r="I91" i="18"/>
  <c r="H91" i="18"/>
  <c r="I90" i="18"/>
  <c r="H90" i="18"/>
  <c r="I89" i="18"/>
  <c r="H89" i="18"/>
  <c r="I88" i="18"/>
  <c r="H88" i="18"/>
  <c r="I87" i="18"/>
  <c r="H87" i="18"/>
  <c r="I86" i="18"/>
  <c r="H86" i="18"/>
  <c r="I85" i="18"/>
  <c r="H85" i="18"/>
  <c r="I84" i="18"/>
  <c r="H84" i="18"/>
  <c r="I83" i="18"/>
  <c r="H83" i="18"/>
  <c r="I82" i="18"/>
  <c r="H82" i="18"/>
  <c r="I81" i="18"/>
  <c r="H81" i="18"/>
  <c r="I80" i="18"/>
  <c r="H80" i="18"/>
  <c r="I79" i="18"/>
  <c r="H79" i="18"/>
  <c r="I78" i="18"/>
  <c r="H78" i="18"/>
  <c r="I77" i="18"/>
  <c r="H77" i="18"/>
  <c r="I76" i="18"/>
  <c r="H76" i="18"/>
  <c r="I75" i="18"/>
  <c r="H75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I68" i="18"/>
  <c r="H68" i="18"/>
  <c r="I67" i="18"/>
  <c r="H67" i="18"/>
  <c r="I66" i="18"/>
  <c r="H66" i="18"/>
  <c r="I65" i="18"/>
  <c r="H65" i="18"/>
  <c r="I64" i="18"/>
  <c r="H64" i="18"/>
  <c r="I63" i="18"/>
  <c r="H63" i="18"/>
  <c r="I62" i="18"/>
  <c r="H62" i="18"/>
  <c r="I61" i="18"/>
  <c r="H61" i="18"/>
  <c r="I60" i="18"/>
  <c r="H60" i="18"/>
  <c r="I59" i="18"/>
  <c r="H59" i="18"/>
  <c r="I58" i="18"/>
  <c r="H58" i="18"/>
  <c r="I57" i="18"/>
  <c r="H57" i="18"/>
  <c r="I56" i="18"/>
  <c r="H56" i="18"/>
  <c r="I55" i="18"/>
  <c r="H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I45" i="18"/>
  <c r="H45" i="18"/>
  <c r="I44" i="18"/>
  <c r="H44" i="18"/>
  <c r="I43" i="18"/>
  <c r="H43" i="18"/>
  <c r="I42" i="18"/>
  <c r="H42" i="18"/>
  <c r="I41" i="18"/>
  <c r="H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I3" i="18"/>
  <c r="H3" i="18"/>
  <c r="L1" i="17"/>
  <c r="L2" i="17"/>
  <c r="L39" i="17"/>
  <c r="J39" i="17"/>
  <c r="I39" i="17"/>
  <c r="AH37" i="17"/>
  <c r="AG37" i="17"/>
  <c r="AF37" i="17"/>
  <c r="AE37" i="17"/>
  <c r="AD37" i="17"/>
  <c r="AC37" i="17"/>
  <c r="AB37" i="17"/>
  <c r="AA37" i="17"/>
  <c r="Z37" i="17"/>
  <c r="Y37" i="17"/>
  <c r="A37" i="17"/>
  <c r="AH36" i="17"/>
  <c r="AG36" i="17"/>
  <c r="AF36" i="17"/>
  <c r="AE36" i="17"/>
  <c r="AD36" i="17"/>
  <c r="AC36" i="17"/>
  <c r="AB36" i="17"/>
  <c r="AA36" i="17"/>
  <c r="Z36" i="17"/>
  <c r="Y36" i="17"/>
  <c r="A36" i="17"/>
  <c r="AH35" i="17"/>
  <c r="AG35" i="17"/>
  <c r="AF35" i="17"/>
  <c r="AE35" i="17"/>
  <c r="AD35" i="17"/>
  <c r="AC35" i="17"/>
  <c r="AB35" i="17"/>
  <c r="AA35" i="17"/>
  <c r="Z35" i="17"/>
  <c r="Y35" i="17"/>
  <c r="A35" i="17"/>
  <c r="AH34" i="17"/>
  <c r="AG34" i="17"/>
  <c r="AF34" i="17"/>
  <c r="AE34" i="17"/>
  <c r="AD34" i="17"/>
  <c r="AC34" i="17"/>
  <c r="AB34" i="17"/>
  <c r="AA34" i="17"/>
  <c r="Z34" i="17"/>
  <c r="Y34" i="17"/>
  <c r="A34" i="17"/>
  <c r="AH33" i="17"/>
  <c r="AG33" i="17"/>
  <c r="AF33" i="17"/>
  <c r="AE33" i="17"/>
  <c r="AD33" i="17"/>
  <c r="AC33" i="17"/>
  <c r="AB33" i="17"/>
  <c r="AA33" i="17"/>
  <c r="Z33" i="17"/>
  <c r="Y33" i="17"/>
  <c r="A33" i="17"/>
  <c r="AH32" i="17"/>
  <c r="AG32" i="17"/>
  <c r="AF32" i="17"/>
  <c r="AE32" i="17"/>
  <c r="AD32" i="17"/>
  <c r="AC32" i="17"/>
  <c r="AB32" i="17"/>
  <c r="AA32" i="17"/>
  <c r="Z32" i="17"/>
  <c r="Y32" i="17"/>
  <c r="A32" i="17"/>
  <c r="AH31" i="17"/>
  <c r="AG31" i="17"/>
  <c r="AF31" i="17"/>
  <c r="AE31" i="17"/>
  <c r="AD31" i="17"/>
  <c r="AC31" i="17"/>
  <c r="AB31" i="17"/>
  <c r="AA31" i="17"/>
  <c r="Z31" i="17"/>
  <c r="Y31" i="17"/>
  <c r="A31" i="17"/>
  <c r="AH30" i="17"/>
  <c r="AG30" i="17"/>
  <c r="AF30" i="17"/>
  <c r="AE30" i="17"/>
  <c r="AD30" i="17"/>
  <c r="AC30" i="17"/>
  <c r="AB30" i="17"/>
  <c r="AA30" i="17"/>
  <c r="Z30" i="17"/>
  <c r="Y30" i="17"/>
  <c r="A30" i="17"/>
  <c r="AH29" i="17"/>
  <c r="AG29" i="17"/>
  <c r="AF29" i="17"/>
  <c r="AE29" i="17"/>
  <c r="AD29" i="17"/>
  <c r="AC29" i="17"/>
  <c r="AB29" i="17"/>
  <c r="AA29" i="17"/>
  <c r="Z29" i="17"/>
  <c r="Y29" i="17"/>
  <c r="A29" i="17"/>
  <c r="AH28" i="17"/>
  <c r="AG28" i="17"/>
  <c r="AF28" i="17"/>
  <c r="AE28" i="17"/>
  <c r="AD28" i="17"/>
  <c r="AC28" i="17"/>
  <c r="AB28" i="17"/>
  <c r="AA28" i="17"/>
  <c r="Z28" i="17"/>
  <c r="Y28" i="17"/>
  <c r="A28" i="17"/>
  <c r="AH25" i="17"/>
  <c r="AG25" i="17"/>
  <c r="AD25" i="17"/>
  <c r="AC25" i="17"/>
  <c r="AB25" i="17"/>
  <c r="AA25" i="17"/>
  <c r="Z25" i="17"/>
  <c r="Y25" i="17"/>
  <c r="K25" i="17"/>
  <c r="AF25" i="17" s="1"/>
  <c r="A25" i="17"/>
  <c r="AH24" i="17"/>
  <c r="AG24" i="17"/>
  <c r="AF24" i="17"/>
  <c r="AD24" i="17"/>
  <c r="AC24" i="17"/>
  <c r="AB24" i="17"/>
  <c r="AA24" i="17"/>
  <c r="Z24" i="17"/>
  <c r="Y24" i="17"/>
  <c r="K24" i="17"/>
  <c r="AE24" i="17" s="1"/>
  <c r="A24" i="17"/>
  <c r="AH23" i="17"/>
  <c r="AG23" i="17"/>
  <c r="AD23" i="17"/>
  <c r="AC23" i="17"/>
  <c r="AB23" i="17"/>
  <c r="AA23" i="17"/>
  <c r="Z23" i="17"/>
  <c r="Y23" i="17"/>
  <c r="K23" i="17"/>
  <c r="AF23" i="17" s="1"/>
  <c r="A23" i="17"/>
  <c r="AH22" i="17"/>
  <c r="AG22" i="17"/>
  <c r="AD22" i="17"/>
  <c r="AC22" i="17"/>
  <c r="AB22" i="17"/>
  <c r="AA22" i="17"/>
  <c r="Z22" i="17"/>
  <c r="Y22" i="17"/>
  <c r="K22" i="17"/>
  <c r="AE22" i="17" s="1"/>
  <c r="A22" i="17"/>
  <c r="AH21" i="17"/>
  <c r="AG21" i="17"/>
  <c r="AD21" i="17"/>
  <c r="AC21" i="17"/>
  <c r="AB21" i="17"/>
  <c r="AA21" i="17"/>
  <c r="Z21" i="17"/>
  <c r="Y21" i="17"/>
  <c r="K21" i="17"/>
  <c r="AF21" i="17" s="1"/>
  <c r="A21" i="17"/>
  <c r="AH20" i="17"/>
  <c r="AG20" i="17"/>
  <c r="AF20" i="17"/>
  <c r="AD20" i="17"/>
  <c r="AC20" i="17"/>
  <c r="AB20" i="17"/>
  <c r="AA20" i="17"/>
  <c r="Z20" i="17"/>
  <c r="Y20" i="17"/>
  <c r="K20" i="17"/>
  <c r="AE20" i="17" s="1"/>
  <c r="A20" i="17"/>
  <c r="AH19" i="17"/>
  <c r="AG19" i="17"/>
  <c r="AD19" i="17"/>
  <c r="AC19" i="17"/>
  <c r="AB19" i="17"/>
  <c r="AA19" i="17"/>
  <c r="Z19" i="17"/>
  <c r="Y19" i="17"/>
  <c r="K19" i="17"/>
  <c r="AE19" i="17" s="1"/>
  <c r="A19" i="17"/>
  <c r="AH18" i="17"/>
  <c r="AG18" i="17"/>
  <c r="AD18" i="17"/>
  <c r="AC18" i="17"/>
  <c r="AB18" i="17"/>
  <c r="AA18" i="17"/>
  <c r="Z18" i="17"/>
  <c r="Y18" i="17"/>
  <c r="K18" i="17"/>
  <c r="AF18" i="17" s="1"/>
  <c r="A18" i="17"/>
  <c r="AH17" i="17"/>
  <c r="AG17" i="17"/>
  <c r="AD17" i="17"/>
  <c r="AC17" i="17"/>
  <c r="AB17" i="17"/>
  <c r="AA17" i="17"/>
  <c r="Z17" i="17"/>
  <c r="Y17" i="17"/>
  <c r="K17" i="17"/>
  <c r="AF17" i="17" s="1"/>
  <c r="A17" i="17"/>
  <c r="AH16" i="17"/>
  <c r="AG16" i="17"/>
  <c r="AF16" i="17"/>
  <c r="AD16" i="17"/>
  <c r="AC16" i="17"/>
  <c r="AB16" i="17"/>
  <c r="AA16" i="17"/>
  <c r="Z16" i="17"/>
  <c r="Y16" i="17"/>
  <c r="K16" i="17"/>
  <c r="K39" i="17" s="1"/>
  <c r="A16" i="17"/>
  <c r="M5" i="17"/>
  <c r="A45" i="1"/>
  <c r="M45" i="1"/>
  <c r="A46" i="1"/>
  <c r="M46" i="1"/>
  <c r="A47" i="1"/>
  <c r="M47" i="1"/>
  <c r="A48" i="1"/>
  <c r="M48" i="1"/>
  <c r="A49" i="1"/>
  <c r="M49" i="1"/>
  <c r="A44" i="1"/>
  <c r="M44" i="1"/>
  <c r="L3" i="17" l="1"/>
  <c r="L4" i="17" s="1"/>
  <c r="M4" i="17" s="1"/>
  <c r="M2" i="17"/>
  <c r="M23" i="17"/>
  <c r="M18" i="17"/>
  <c r="M16" i="17"/>
  <c r="M22" i="17"/>
  <c r="M31" i="17"/>
  <c r="M36" i="17"/>
  <c r="M34" i="17"/>
  <c r="M32" i="17"/>
  <c r="M30" i="17"/>
  <c r="M28" i="17"/>
  <c r="M21" i="17"/>
  <c r="M35" i="17"/>
  <c r="M33" i="17"/>
  <c r="M29" i="17"/>
  <c r="M25" i="17"/>
  <c r="M17" i="17"/>
  <c r="M20" i="17"/>
  <c r="M24" i="17"/>
  <c r="M19" i="17"/>
  <c r="M37" i="17"/>
  <c r="AE17" i="17"/>
  <c r="AE25" i="17"/>
  <c r="AF22" i="17"/>
  <c r="AE16" i="17"/>
  <c r="AF19" i="17"/>
  <c r="AE21" i="17"/>
  <c r="AE18" i="17"/>
  <c r="AE23" i="17"/>
  <c r="B38" i="13"/>
  <c r="B17" i="13"/>
  <c r="B10" i="13"/>
  <c r="D11" i="12" l="1"/>
  <c r="D10" i="12"/>
  <c r="D9" i="12"/>
  <c r="D8" i="12"/>
  <c r="D7" i="12"/>
  <c r="D6" i="12"/>
  <c r="D5" i="12"/>
  <c r="D4" i="12"/>
  <c r="I46" i="13"/>
  <c r="I24" i="13" l="1"/>
  <c r="I19" i="13"/>
  <c r="I18" i="13"/>
  <c r="I28" i="13"/>
  <c r="I27" i="13"/>
  <c r="I26" i="13"/>
  <c r="I25" i="13"/>
  <c r="I20" i="13"/>
  <c r="I21" i="13"/>
  <c r="I22" i="13"/>
  <c r="I23" i="13"/>
  <c r="I12" i="13"/>
  <c r="I13" i="13"/>
  <c r="I14" i="13"/>
  <c r="I15" i="13"/>
  <c r="I16" i="13"/>
  <c r="I17" i="13"/>
  <c r="I11" i="13"/>
  <c r="I9" i="13"/>
  <c r="I8" i="13"/>
  <c r="I7" i="13"/>
  <c r="C37" i="13"/>
  <c r="J23" i="13" s="1"/>
  <c r="C36" i="13"/>
  <c r="J22" i="13" s="1"/>
  <c r="C35" i="13"/>
  <c r="J21" i="13" s="1"/>
  <c r="C34" i="13"/>
  <c r="J20" i="13" s="1"/>
  <c r="C33" i="13"/>
  <c r="J19" i="13" s="1"/>
  <c r="C26" i="13"/>
  <c r="J18" i="13" s="1"/>
  <c r="C25" i="13"/>
  <c r="J17" i="13" s="1"/>
  <c r="C24" i="13"/>
  <c r="J16" i="13" s="1"/>
  <c r="C23" i="13"/>
  <c r="J15" i="13" s="1"/>
  <c r="C22" i="13"/>
  <c r="J14" i="13" s="1"/>
  <c r="C21" i="13"/>
  <c r="J13" i="13" s="1"/>
  <c r="C20" i="13"/>
  <c r="J12" i="13" s="1"/>
  <c r="C19" i="13"/>
  <c r="J11" i="13" s="1"/>
  <c r="B3" i="14"/>
  <c r="B4" i="14"/>
  <c r="B5" i="14"/>
  <c r="B2" i="14"/>
  <c r="B1" i="14"/>
  <c r="A1" i="14"/>
  <c r="C16" i="13"/>
  <c r="C15" i="13"/>
  <c r="J9" i="13" s="1"/>
  <c r="C12" i="13"/>
  <c r="J7" i="13" s="1"/>
  <c r="A3" i="14"/>
  <c r="A4" i="14"/>
  <c r="A5" i="14"/>
  <c r="A2" i="14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14" i="12"/>
  <c r="A15" i="12"/>
  <c r="A38" i="1"/>
  <c r="M38" i="1"/>
  <c r="A39" i="1"/>
  <c r="M39" i="1"/>
  <c r="A40" i="1"/>
  <c r="M40" i="1"/>
  <c r="A41" i="1"/>
  <c r="M41" i="1"/>
  <c r="A42" i="1"/>
  <c r="M42" i="1"/>
  <c r="A43" i="1"/>
  <c r="M43" i="1"/>
  <c r="A50" i="1"/>
  <c r="M50" i="1"/>
  <c r="A51" i="1"/>
  <c r="M51" i="1"/>
  <c r="A52" i="1"/>
  <c r="M52" i="1"/>
  <c r="A26" i="1"/>
  <c r="M26" i="1"/>
  <c r="A27" i="1"/>
  <c r="M27" i="1"/>
  <c r="A28" i="1"/>
  <c r="M28" i="1"/>
  <c r="A29" i="1"/>
  <c r="M29" i="1"/>
  <c r="A30" i="1"/>
  <c r="M30" i="1"/>
  <c r="A31" i="1"/>
  <c r="M31" i="1"/>
  <c r="A32" i="1"/>
  <c r="M32" i="1"/>
  <c r="A33" i="1"/>
  <c r="M33" i="1"/>
  <c r="A34" i="1"/>
  <c r="M34" i="1"/>
  <c r="A35" i="1"/>
  <c r="M35" i="1"/>
  <c r="A14" i="1"/>
  <c r="M14" i="1"/>
  <c r="A15" i="1"/>
  <c r="M15" i="1"/>
  <c r="A16" i="1"/>
  <c r="M16" i="1"/>
  <c r="A17" i="1"/>
  <c r="M17" i="1"/>
  <c r="A18" i="1"/>
  <c r="M18" i="1"/>
  <c r="A19" i="1"/>
  <c r="M19" i="1"/>
  <c r="A20" i="1"/>
  <c r="M20" i="1"/>
  <c r="A21" i="1"/>
  <c r="M21" i="1"/>
  <c r="A22" i="1"/>
  <c r="M22" i="1"/>
  <c r="A23" i="1"/>
  <c r="M23" i="1"/>
  <c r="C44" i="13"/>
  <c r="J28" i="13" s="1"/>
  <c r="C43" i="13"/>
  <c r="J27" i="13" s="1"/>
  <c r="C42" i="13"/>
  <c r="J26" i="13" s="1"/>
  <c r="C40" i="13"/>
  <c r="C39" i="13" s="1"/>
  <c r="C13" i="13"/>
  <c r="J8" i="13" s="1"/>
  <c r="I47" i="13"/>
  <c r="B9" i="13" l="1"/>
  <c r="B5" i="13" s="1"/>
  <c r="J6" i="13"/>
  <c r="J25" i="13"/>
  <c r="J24" i="13" s="1"/>
  <c r="J10" i="13"/>
  <c r="J29" i="13" s="1"/>
  <c r="C41" i="13"/>
  <c r="C38" i="13" s="1"/>
  <c r="C32" i="13"/>
  <c r="C18" i="13"/>
  <c r="I49" i="13"/>
  <c r="E32" i="13" l="1"/>
  <c r="C3" i="13"/>
  <c r="C4" i="13"/>
  <c r="C2" i="13"/>
  <c r="C1" i="13"/>
  <c r="N24" i="13" l="1"/>
  <c r="N10" i="13"/>
  <c r="N9" i="13"/>
  <c r="N6" i="13"/>
  <c r="K13" i="13" l="1"/>
  <c r="K8" i="13"/>
  <c r="I10" i="13"/>
  <c r="C14" i="13"/>
  <c r="C11" i="13"/>
  <c r="K11" i="13"/>
  <c r="I6" i="13"/>
  <c r="I29" i="13" s="1"/>
  <c r="C10" i="13" l="1"/>
  <c r="K15" i="13"/>
  <c r="K21" i="13"/>
  <c r="I4" i="13"/>
  <c r="K9" i="13"/>
  <c r="K7" i="13"/>
  <c r="M24" i="13" l="1"/>
  <c r="K16" i="13"/>
  <c r="M9" i="13"/>
  <c r="M6" i="13"/>
  <c r="M10" i="13"/>
  <c r="K6" i="13"/>
  <c r="G45" i="12"/>
  <c r="H2" i="12" s="1"/>
  <c r="J35" i="13" l="1"/>
  <c r="N2" i="1"/>
  <c r="K17" i="13"/>
  <c r="K22" i="13"/>
  <c r="K23" i="13"/>
  <c r="K18" i="13" l="1"/>
  <c r="K14" i="13"/>
  <c r="K12" i="13" l="1"/>
  <c r="K19" i="13"/>
  <c r="K20" i="13" l="1"/>
  <c r="K10" i="13" l="1"/>
  <c r="K25" i="13"/>
  <c r="C17" i="13"/>
  <c r="C9" i="13" s="1"/>
  <c r="K26" i="13" l="1"/>
  <c r="K28" i="13" l="1"/>
  <c r="N54" i="1" l="1"/>
  <c r="H1" i="12" l="1"/>
  <c r="H3" i="12" s="1"/>
  <c r="N1" i="1"/>
  <c r="N3" i="1" s="1"/>
  <c r="J34" i="13"/>
  <c r="J36" i="13" s="1"/>
  <c r="K27" i="13"/>
  <c r="K24" i="13" s="1"/>
  <c r="K29" i="13" s="1"/>
  <c r="C5" i="13" l="1"/>
  <c r="J4" i="13"/>
  <c r="K4" i="13" s="1"/>
  <c r="J3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Ódry Márta</author>
  </authors>
  <commentList>
    <comment ref="L4" authorId="0" shapeId="0" xr:uid="{F83F7C2B-0EA4-434C-BF54-E5702CEBBBB9}">
      <text>
        <r>
          <rPr>
            <sz val="9"/>
            <color indexed="81"/>
            <rFont val="Tahoma"/>
            <family val="2"/>
            <charset val="238"/>
          </rPr>
          <t xml:space="preserve">Amennyiben az intenzitás meghaladja a Támogatási Szerződés szerinti mértéket,
</t>
        </r>
        <r>
          <rPr>
            <b/>
            <sz val="9"/>
            <color indexed="81"/>
            <rFont val="Tahoma"/>
            <family val="2"/>
            <charset val="238"/>
          </rPr>
          <t>a támogatás terhére elszámolni kívánt összeget csökkenteni vagy az egyéb forrás terhére elszámolni kívánt összeget növelni 
szükséges</t>
        </r>
        <r>
          <rPr>
            <sz val="9"/>
            <color indexed="81"/>
            <rFont val="Tahoma"/>
            <family val="2"/>
            <charset val="238"/>
          </rPr>
          <t>!</t>
        </r>
      </text>
    </comment>
    <comment ref="C15" authorId="0" shapeId="0" xr:uid="{42E7265D-CDFE-417E-A538-8C299D6F3263}">
      <text>
        <r>
          <rPr>
            <sz val="9"/>
            <color indexed="81"/>
            <rFont val="Tahoma"/>
            <family val="2"/>
            <charset val="238"/>
          </rPr>
          <t xml:space="preserve">A </t>
        </r>
        <r>
          <rPr>
            <b/>
            <sz val="9"/>
            <color indexed="81"/>
            <rFont val="Tahoma"/>
            <family val="2"/>
            <charset val="238"/>
          </rPr>
          <t>teljesítés dátuma</t>
        </r>
        <r>
          <rPr>
            <sz val="9"/>
            <color indexed="81"/>
            <rFont val="Tahoma"/>
            <family val="2"/>
            <charset val="238"/>
          </rPr>
          <t xml:space="preserve"> a Támogatási Szerződésben meghatározott</t>
        </r>
        <r>
          <rPr>
            <b/>
            <sz val="9"/>
            <color indexed="81"/>
            <rFont val="Tahoma"/>
            <family val="2"/>
            <charset val="238"/>
          </rPr>
          <t xml:space="preserve"> tevékenység időtartamán kívül nem eshet</t>
        </r>
        <r>
          <rPr>
            <sz val="9"/>
            <color indexed="81"/>
            <rFont val="Tahoma"/>
            <family val="2"/>
            <charset val="238"/>
          </rPr>
          <t xml:space="preserve">!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Ódry Márta</author>
  </authors>
  <commentList>
    <comment ref="K29" authorId="0" shapeId="0" xr:uid="{187EFF8D-AD97-4B66-BE27-8ACA8418A285}">
      <text>
        <r>
          <rPr>
            <sz val="9"/>
            <color indexed="81"/>
            <rFont val="Tahoma"/>
            <family val="2"/>
            <charset val="238"/>
          </rPr>
          <t>Negatív érték esetén túlköltés,
pozitív érték esetén alulköltés történt.</t>
        </r>
      </text>
    </comment>
  </commentList>
</comments>
</file>

<file path=xl/sharedStrings.xml><?xml version="1.0" encoding="utf-8"?>
<sst xmlns="http://schemas.openxmlformats.org/spreadsheetml/2006/main" count="304" uniqueCount="195">
  <si>
    <t>KITÖLTÉSI ÚTMUTATÓ</t>
  </si>
  <si>
    <t>Az egyes lépések sorrendjére ügyeljünk, az alábbi sorrendben kell a kitöltést megtenni:</t>
  </si>
  <si>
    <t>A többi munkalapon ezek az alapadatok már automatikusan megjelennek, nem kell többször beírni sehova.</t>
  </si>
  <si>
    <t>a)</t>
  </si>
  <si>
    <t>b)</t>
  </si>
  <si>
    <t>c)</t>
  </si>
  <si>
    <t>Ügyeljünk rá, hogy minden költséggel/számlával kapcsolatosan minden adatmezőt töltsünk ki! Ha megkezdünk egy sort, abban minden adatcella legyen kitöltve.</t>
  </si>
  <si>
    <t>d)</t>
  </si>
  <si>
    <t>Az elszámolni kívánt számlák, teljesítések és kifizetések dátuma a Támogatott Tevékenység időtartamára KELL ESSEN. Amennyiben nem biztos a dátumokban, ellenőrizze a Támogatási Szerződést!</t>
  </si>
  <si>
    <t>e)</t>
  </si>
  <si>
    <t>f)</t>
  </si>
  <si>
    <t>g)</t>
  </si>
  <si>
    <t>A nem használt sorok elrejthetők vagy törölhetők, hogy a nyomtatás terjedelme minél kisebb legyen.</t>
  </si>
  <si>
    <t>TERV és TÉNY ADATOK ELLENŐRZÉSE</t>
  </si>
  <si>
    <t>Projekt azonosítószáma:</t>
  </si>
  <si>
    <t>Nyomtatáskor van lehetőség a fel nem használt sorok elrejtésére vagy törlésére, így csökkenthető a nyomtatás terjedelme.</t>
  </si>
  <si>
    <t>A támogatás tárgya:</t>
  </si>
  <si>
    <t>Tevékenység Időtartama</t>
  </si>
  <si>
    <t>ÁFA levonási joggal rendelkezik:</t>
  </si>
  <si>
    <t>Szerződésben meghatározott támogatási összeg:</t>
  </si>
  <si>
    <t>Kedvezményezett neve:</t>
  </si>
  <si>
    <t>Kedvezményezett képviselője:</t>
  </si>
  <si>
    <t>Jelen elszámolás összeállítójának neve, telefonszáma, e-mailcíme:</t>
  </si>
  <si>
    <t>Sorszám</t>
  </si>
  <si>
    <t>Költségkategória 
(fősor)</t>
  </si>
  <si>
    <t>Költségelem megnevezése</t>
  </si>
  <si>
    <t>Számla kiállításának dátuma</t>
  </si>
  <si>
    <t>Teljesítés dátuma</t>
  </si>
  <si>
    <t>Számla kifizetésének dátuma</t>
  </si>
  <si>
    <t>Szállító / Kiállító adószáma</t>
  </si>
  <si>
    <t>Termék/szolgáltatás megnevezése - gazdasági esemény rövid leírása</t>
  </si>
  <si>
    <t>Nettó összeg</t>
  </si>
  <si>
    <t>Bruttó összeg</t>
  </si>
  <si>
    <t>TÁMOGATÁS 
terhére 
elszámolni kívánt 
összeg</t>
  </si>
  <si>
    <t>Sorok beszúrására az egyes blokkokban van lehetőség, de az utolsó blokk utáni sor maradjon üresen!</t>
  </si>
  <si>
    <t>MINDÖSSZESEN</t>
  </si>
  <si>
    <t>Nyilatkozat:</t>
  </si>
  <si>
    <t>Kelt:</t>
  </si>
  <si>
    <t>…..............................................................................</t>
  </si>
  <si>
    <t>cégszerű aláírás</t>
  </si>
  <si>
    <t xml:space="preserve">Hatályos Támogatási  Szerződés szerinti tevékenység időtartama: </t>
  </si>
  <si>
    <t>Tevékenység vagy megbízási szerződés
kezdete</t>
  </si>
  <si>
    <t>Tevékenység vagy megbízási szerződés
vége</t>
  </si>
  <si>
    <t xml:space="preserve">Résztvevő(k)
létszáma </t>
  </si>
  <si>
    <t>Bruttó bér/juttatás/díj/ járulék összege</t>
  </si>
  <si>
    <t>Kifizetés
dátuma</t>
  </si>
  <si>
    <t>A béreket havonta szükséges kimutatni, kifizetésenként, a kitöltési útmutató 4. pontja szerint.</t>
  </si>
  <si>
    <t xml:space="preserve">Pályázó szervezet neve: </t>
  </si>
  <si>
    <t>A Támogatási Szerződés szerinti átcsoportosítás ellenőrzése:</t>
  </si>
  <si>
    <t>Pályázati projekt címe:</t>
  </si>
  <si>
    <t>Támogatási időszak:</t>
  </si>
  <si>
    <t>Átcsoportosítás megengedett maximális mértéke:</t>
  </si>
  <si>
    <t>Kapcsolattartó neve, email címe:</t>
  </si>
  <si>
    <t>Támogatás összesen:</t>
  </si>
  <si>
    <t>Igényelt támogatási összeg:</t>
  </si>
  <si>
    <t>Költségtétel / költségelemek</t>
  </si>
  <si>
    <t>TERV</t>
  </si>
  <si>
    <t>TÉNY</t>
  </si>
  <si>
    <t>ELTÉRÉS</t>
  </si>
  <si>
    <t>Költségelemek</t>
  </si>
  <si>
    <t>1. Személyi jellegű kiadások (költségtétel)</t>
  </si>
  <si>
    <t>max</t>
  </si>
  <si>
    <t>2. Bér jellegű költségek járulékai (költségtétel)</t>
  </si>
  <si>
    <t>3. Dologi kiadások és szolgáltatások (költségtétel)</t>
  </si>
  <si>
    <t>Közüzemi díjak</t>
  </si>
  <si>
    <t>Karbantartási, kisjavítási szolgáltatás</t>
  </si>
  <si>
    <t>4. Beruházási és felhalmozási kiadások (költségtétel)</t>
  </si>
  <si>
    <t>KIADÁSOK ÖSSZESEN (1+2+3+4):</t>
  </si>
  <si>
    <t>Sor beszúrás lehetséges ITT, amennyiben a jóváhagyott költségvetésben több tétel került feltüntetésre.</t>
  </si>
  <si>
    <t>TÁMOGATÁS terhére elszámolt költség ÖSSZESEN:</t>
  </si>
  <si>
    <t>ELTÉRÉS a fenti összesítő táblázat (KIADÁSOK ÖSSZESEN) és az egyes munkalapokon részletezett költségek között:</t>
  </si>
  <si>
    <r>
      <t xml:space="preserve">I. Kontroll a </t>
    </r>
    <r>
      <rPr>
        <b/>
        <i/>
        <u/>
        <sz val="11"/>
        <color rgb="FF0070C0"/>
        <rFont val="Calibri Light"/>
        <family val="2"/>
        <charset val="238"/>
        <scheme val="major"/>
      </rPr>
      <t>TERV</t>
    </r>
    <r>
      <rPr>
        <b/>
        <i/>
        <sz val="11"/>
        <color rgb="FF0070C0"/>
        <rFont val="Calibri Light"/>
        <family val="2"/>
        <charset val="238"/>
        <scheme val="major"/>
      </rPr>
      <t xml:space="preserve"> számokhoz:</t>
    </r>
  </si>
  <si>
    <t>A TERV táblázatban (B oszlopban) szereplő összes költség:</t>
  </si>
  <si>
    <t>A Támogatási Szerződés szerinti támogatási összeg:</t>
  </si>
  <si>
    <t>ELTÉRÉS a B oszlopba felvitt TERV költségek és a Támogatási Szerződés szerinti összeg között:</t>
  </si>
  <si>
    <t>Amennyiben itt, az ELTÉRÉS cellájában nem nulla szerepel, kérjük, ellenőrizze a felvitt terv adatokat!</t>
  </si>
  <si>
    <t>ÁFA levonási joggal rendelkezik</t>
  </si>
  <si>
    <t>igen</t>
  </si>
  <si>
    <t>nem</t>
  </si>
  <si>
    <t>igen, de nem kíván élni vele</t>
  </si>
  <si>
    <r>
      <t xml:space="preserve">II. Kontroll a </t>
    </r>
    <r>
      <rPr>
        <b/>
        <i/>
        <u/>
        <sz val="11"/>
        <color rgb="FF0070C0"/>
        <rFont val="Calibri Light"/>
        <family val="2"/>
        <charset val="238"/>
        <scheme val="major"/>
      </rPr>
      <t>TÉNY</t>
    </r>
    <r>
      <rPr>
        <b/>
        <i/>
        <sz val="11"/>
        <color rgb="FF0070C0"/>
        <rFont val="Calibri Light"/>
        <family val="2"/>
        <charset val="238"/>
        <scheme val="major"/>
      </rPr>
      <t xml:space="preserve"> számokhoz:</t>
    </r>
  </si>
  <si>
    <t>ELSZÁMOLÁS ÖSSZ.:</t>
  </si>
  <si>
    <t>Dologi költségek ÖSSZESEN</t>
  </si>
  <si>
    <t>Személyi költségek ÖSSZESEN</t>
  </si>
  <si>
    <t>KIZÁRÓLAG bérek, és bér jellegű egyéb kifizetések kerülhetnek jelen bérösszesítőre. Számlás szolgáltatásokat (még ha bér jellegű is) a dologi költségek munkalapon szükséges elszámolni.
Sorok beszúrására az egyes blokkokban van lehetőség, de az utolsó blokk utáni sor maradjon üresen!</t>
  </si>
  <si>
    <t>Alulírott, mint a Kedvezményezett képviselője büntetőjogi felelősségem tudatában kijelentem, hogy
a) a számlaösszesítő(k)ben szereplő adatok a valóságnak megfelelnek,  
b) a számlaösszesítő(k)ben szereplő költségek a jelzett időpontban kifizetésre kerültek és az összesítőben szereplő költségek a projekt érdekében merültek fel, más támogatás terhére nem kerültek és a jövőben sem kerülnek elszámolásra,
c) a számlaösszesítő(k)ben szereplő tételek elszámolási bizonylatainak eredeti példánya záradékolásra került.</t>
  </si>
  <si>
    <t>Dologi költségek ÖSSZ.:</t>
  </si>
  <si>
    <t>Személyi költségek ÖSSZ.:</t>
  </si>
  <si>
    <t>Igény szerint sorok beszúrására van lehetőség, de mindenképp az egyes blokkokon belül. Az összesítő sor fölé ne szúrjunk be sort!</t>
  </si>
  <si>
    <t>A támogatás terhére ÁFA levonási jog érvényesítése esetén maximum a nettó összeg számolható el. Ha az ÁFA levonást nem érvényesítjük, akkor a támogatás terhére maximum a bruttó összeg számolható el. Nem megfelelő összeg megadása esetén hibaüzenet jelenik meg.
Az ÁFA-jogosultságon nem változtathat! A pályázat során megadott módon kell az ÁFÁ-t figyelembe venni. Amennyiben az ÁFA-levonási jogban változás áll be, azt 8 napon belül köteles jelenteni a Támogató felé!</t>
  </si>
  <si>
    <t>Ezen a munkalapon kizárólag a
B oszlop szerkeszthető, illetve az egyéb szolgáltatások megnevezése (fehérrel jelölve az A oszlopban).</t>
  </si>
  <si>
    <r>
      <t xml:space="preserve">A </t>
    </r>
    <r>
      <rPr>
        <b/>
        <sz val="11"/>
        <rFont val="Calibri Light"/>
        <family val="2"/>
        <charset val="238"/>
        <scheme val="major"/>
      </rPr>
      <t>"dologi költségek"</t>
    </r>
    <r>
      <rPr>
        <sz val="11"/>
        <rFont val="Calibri Light"/>
        <family val="2"/>
        <charset val="238"/>
        <scheme val="major"/>
      </rPr>
      <t xml:space="preserve"> munkalapon az alapadatokat töltsük ki. A 2-9. sorban kért adatmezőkben minden cellát ki kell tölteni! Az "ÁFA levonási joggal rendelkezik" mezőnél a legördülő listából válasszuk ki a megfelelőt. </t>
    </r>
  </si>
  <si>
    <r>
      <t xml:space="preserve">A </t>
    </r>
    <r>
      <rPr>
        <b/>
        <sz val="11"/>
        <rFont val="Calibri Light"/>
        <family val="2"/>
        <charset val="238"/>
        <scheme val="major"/>
      </rPr>
      <t>"dologi költségek"</t>
    </r>
    <r>
      <rPr>
        <sz val="11"/>
        <rFont val="Calibri Light"/>
        <family val="2"/>
        <charset val="238"/>
        <scheme val="major"/>
      </rPr>
      <t xml:space="preserve"> és a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munkalapokon a felmerült, elszámolni kívánt költségek feltüntetésénél az alábbiakra kell ügyelni:</t>
    </r>
  </si>
  <si>
    <r>
      <t xml:space="preserve">A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munkalapon a béreket havonta szükséges kimutatni, kifizetésenként. Lehetőség van több munkavállaló bérét egy sorban elszámolni.
A járulékokat külön sorba - a bérekhez hasonlóan - a legördülő menüből kiválasztva kell felvinni; ez esetben is választható az összevont vagy munkavállalónkénti kimutatás.
Megbízási díj esetén a megbízási szerződéssel összhangban, teljesítésenként szükséges a kifizetéseket felvezetni.</t>
    </r>
  </si>
  <si>
    <r>
      <t xml:space="preserve">A </t>
    </r>
    <r>
      <rPr>
        <b/>
        <sz val="11"/>
        <rFont val="Calibri Light"/>
        <family val="2"/>
        <charset val="238"/>
        <scheme val="major"/>
      </rPr>
      <t>"dologi költségek"</t>
    </r>
    <r>
      <rPr>
        <sz val="11"/>
        <rFont val="Calibri Light"/>
        <family val="2"/>
        <charset val="238"/>
        <scheme val="major"/>
      </rPr>
      <t xml:space="preserve"> és a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munkalapokon a jobb felső sarokban, szürke mezőkben szereplő összegek automatikusan számolódnak, azokat nem kell kitölteni!</t>
    </r>
  </si>
  <si>
    <r>
      <t xml:space="preserve">Az elszámolás korlátait csak azután kell ellenőrizni, hogy az összes, elszámolni kívánt költséget feltüntettük a </t>
    </r>
    <r>
      <rPr>
        <b/>
        <sz val="11"/>
        <rFont val="Calibri Light"/>
        <family val="2"/>
        <charset val="238"/>
        <scheme val="major"/>
      </rPr>
      <t>"dologi költségek"</t>
    </r>
    <r>
      <rPr>
        <sz val="11"/>
        <rFont val="Calibri Light"/>
        <family val="2"/>
        <charset val="238"/>
        <scheme val="major"/>
      </rPr>
      <t xml:space="preserve"> és/vagy a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munkalapokon. Ellenkező esetben téves adatok jelennek meg az ellenőrző cellákban. Az ellenőrző cellák megfelelő működéséhez elengedhetetlen a TERV számok helyessége is!</t>
    </r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</si>
  <si>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 bal oldali táblázata a Támogatási Szerződésben meghatározott költségkorlátok ellenőrzésére szolgál. Amennyiben valamelyik korlátozást túlléptük, a </t>
    </r>
    <r>
      <rPr>
        <b/>
        <sz val="11"/>
        <rFont val="Calibri Light"/>
        <family val="2"/>
        <charset val="238"/>
        <scheme val="major"/>
      </rPr>
      <t>C</t>
    </r>
    <r>
      <rPr>
        <sz val="11"/>
        <rFont val="Calibri Light"/>
        <family val="2"/>
        <charset val="238"/>
        <scheme val="major"/>
      </rPr>
      <t xml:space="preserve"> oszlop érintett cellája piros lesz, így könnyedén látható válik, hogy a korlátokat túlléptük. A korlátozáson felül eső összeg elszámolására nincs lehetőség.</t>
    </r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</si>
  <si>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 jobb oldali táblázata a Támogatási Szerződés szerint megengedett átcsoportosítás ellenőrzésére szolgál. Amennyiben túllépi az átcsoportosítás megengedett mértékét, a </t>
    </r>
    <r>
      <rPr>
        <b/>
        <sz val="11"/>
        <rFont val="Calibri Light"/>
        <family val="2"/>
        <charset val="238"/>
        <scheme val="major"/>
      </rPr>
      <t>K</t>
    </r>
    <r>
      <rPr>
        <sz val="11"/>
        <rFont val="Calibri Light"/>
        <family val="2"/>
        <charset val="238"/>
        <scheme val="major"/>
      </rPr>
      <t xml:space="preserve"> oszlopban piros mezők figyelmeztetik erre. Ez esetben szerződés módosítást szükséges kezdeményezni!</t>
    </r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</si>
  <si>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munkalapot kérjük, NE nyomtassa ki! 
Amennyiben csak számlákat kívánnak elszámolni, a 0 Ft-os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munkalapot sem szükséges kinyomtatni!</t>
    </r>
  </si>
  <si>
    <t>Amennyiben itt, az ELTÉRÉS cellájában nem nulla szerepel, a számlaösszesítő és/vagy bérösszesítő munkalapokon a költségkategória és/vagy költségelem oszlopokat (B és C) ellenőrizni és kitölteni szükséges!</t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</si>
  <si>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 B oszlopába illesszük be a hatályos támogatás pénzügyi tervét.
Ezt Ctrl+C és Ctrl+V paranccsal értékként beillesztve vagy az összegeket kézzel beírva tehetjük meg. Amennyiben az eredeti költségvetés sémájában nem történt változtatás (pl. plusz sor beszúrása), akár az egész oszlopot kijelölve is megtehetjük a terv beillesztését. Ezt a lépést akkor is végezzük el, ha még messze a projektzárás vagy nincs meg az összes számla.
Az egyéb szolgáltatások részletezésénél a megnevezések kitölthetők. Nem kötelező, elegendő összesített számot beírni az egyéb szolgáltatások sorába.
Szükség esetén van lehetőség sorok beszúrására az egyéb szolgáltatások részletezésénél, de ez esetben ügyeljünk arra, hogy a pénzügyi terv beillesztése helyes legyen, ne csússzanak el a sorok!</t>
    </r>
  </si>
  <si>
    <t>Dologi költségek - összes költség:</t>
  </si>
  <si>
    <t>Személyi költségek - összes költség:</t>
  </si>
  <si>
    <t>UTCAKÉP SZÁMLAÖSSZESÍTŐ II. - Személyi költségek</t>
  </si>
  <si>
    <t>UTCAKÉP SZÁMLAÖSSZESÍTŐ I. - Dologi költségek</t>
  </si>
  <si>
    <t>A. Személyi jellegű költségek</t>
  </si>
  <si>
    <t>A.1. Személyi juttatások</t>
  </si>
  <si>
    <t>A.2. Munkáltatót terhelő járulékok</t>
  </si>
  <si>
    <t>Munkabér munkáltatót terhelő járulékai</t>
  </si>
  <si>
    <t>Megbízási díjak járulékai</t>
  </si>
  <si>
    <t>Telefon és internet díjak</t>
  </si>
  <si>
    <t>Bérleti díjak (pontos megnevezéssel)</t>
  </si>
  <si>
    <t>Szállítási szolgáltatás (eszközszállítás, futár)</t>
  </si>
  <si>
    <t>Egyéb üzemeltetési szolgáltatás</t>
  </si>
  <si>
    <t>Kötelező könyvvizsgálat díja</t>
  </si>
  <si>
    <t>Egyéb szolgáltatás</t>
  </si>
  <si>
    <t>B.2. Tájékoztatás, reklám, hirdetés</t>
  </si>
  <si>
    <t>PR- és reklámköltségek (felületek díja)</t>
  </si>
  <si>
    <t>Marketingszolgáltatások</t>
  </si>
  <si>
    <t>Egyéb</t>
  </si>
  <si>
    <t>PR- és reklámszolgáltatások (design, grafika, nyomda)</t>
  </si>
  <si>
    <t>Honlapfejlesztés, közösségi médiafelületek kezelése</t>
  </si>
  <si>
    <t>C.1. Felújítás</t>
  </si>
  <si>
    <t>Ingatlan felújítása</t>
  </si>
  <si>
    <t>C.2. Beruházás</t>
  </si>
  <si>
    <t>Gépek, berendezések, felszerelések beszerzése</t>
  </si>
  <si>
    <t>Kisértékű tárgyi eszköz, szellemi termék</t>
  </si>
  <si>
    <t>Immateriális javak</t>
  </si>
  <si>
    <t>C. Felhalmozási kiadások</t>
  </si>
  <si>
    <t>B. Dologi kiadások</t>
  </si>
  <si>
    <t>B.1. Szolgáltatási költségek</t>
  </si>
  <si>
    <t>max. a megítélt támogatási összeg 10%-a</t>
  </si>
  <si>
    <t>3. BLOKK - C. Felhalmozási kiadások</t>
  </si>
  <si>
    <t>Bruttó bér</t>
  </si>
  <si>
    <t>Megbízási díj</t>
  </si>
  <si>
    <r>
      <t xml:space="preserve">Hatályos Támogatási  Szerződés szerinti tevékenység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</si>
  <si>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r>
      <t xml:space="preserve">Hatályos Támogatási  Szerződés szerinti tevékenység </t>
    </r>
    <r>
      <rPr>
        <b/>
        <sz val="11"/>
        <rFont val="Calibri Light"/>
        <family val="2"/>
        <charset val="238"/>
        <scheme val="major"/>
      </rPr>
      <t>vége</t>
    </r>
    <r>
      <rPr>
        <sz val="11"/>
        <rFont val="Calibri Light"/>
        <family val="2"/>
        <charset val="238"/>
        <scheme val="major"/>
      </rPr>
      <t>:</t>
    </r>
  </si>
  <si>
    <t>Számla
sorszáma</t>
  </si>
  <si>
    <t>Szállító / 
Kiállító neve</t>
  </si>
  <si>
    <t>Munkabérek (bruttó)</t>
  </si>
  <si>
    <t>Megbízási díjak</t>
  </si>
  <si>
    <t>Bérleti díjak</t>
  </si>
  <si>
    <t>ÁFA
összeg</t>
  </si>
  <si>
    <r>
      <t xml:space="preserve">A </t>
    </r>
    <r>
      <rPr>
        <i/>
        <sz val="11"/>
        <rFont val="Calibri Light"/>
        <family val="2"/>
        <charset val="238"/>
        <scheme val="major"/>
      </rPr>
      <t>"költségkategória (fősor)"</t>
    </r>
    <r>
      <rPr>
        <sz val="11"/>
        <rFont val="Calibri Light"/>
        <family val="2"/>
        <charset val="238"/>
        <scheme val="major"/>
      </rPr>
      <t xml:space="preserve"> és a </t>
    </r>
    <r>
      <rPr>
        <i/>
        <sz val="11"/>
        <rFont val="Calibri Light"/>
        <family val="2"/>
        <charset val="238"/>
        <scheme val="major"/>
      </rPr>
      <t>"költségelem megnevezése"</t>
    </r>
    <r>
      <rPr>
        <sz val="11"/>
        <rFont val="Calibri Light"/>
        <family val="2"/>
        <charset val="238"/>
        <scheme val="major"/>
      </rPr>
      <t xml:space="preserve"> oszlopokban (B és C) a megnevezéseket legördülő listából kell választani. Ne próbáljunk ide szabadszavas válaszokat írni és mindenképp ezzel a 2 oszloppal kezdjük a számlaadatok bevitelét!
Figyeljünk arra, hogy az egyéb szolgáltatások esetében az "elszámolás összesítő" munkalap A oszlopának fehér celláiban részletezett megnevezéseket nem lehet kiválasztani a legördülő listából, hanem minden ide tartozó költséghez csak az "egyéb szolgáltatás" megnevezés választható ki.</t>
    </r>
  </si>
  <si>
    <t>1. BLOKK - B. Dologi kiadások / B.1. Szolgáltatási költségek</t>
  </si>
  <si>
    <t>2. BLOKK - B. Dologi kiadások / B.2. Tájékoztatás, reklám, hirdetés</t>
  </si>
  <si>
    <r>
      <t xml:space="preserve">Minden költségnél/számlánál határozzuk meg előre, hogy melyik költségkategóriához, vagyis „blokkhoz“ tartozik </t>
    </r>
    <r>
      <rPr>
        <i/>
        <sz val="11"/>
        <rFont val="Calibri Light"/>
        <family val="2"/>
        <charset val="238"/>
        <scheme val="major"/>
      </rPr>
      <t>(A. Személyi jellegű költségek, B. Dologi kiadások / B.1. Szolgáltatási költségek, B. Dologi kiadások / B.2. Tájékoztatás, reklám, hirdetés, C. Felhalmozási kiadások)</t>
    </r>
    <r>
      <rPr>
        <sz val="11"/>
        <rFont val="Calibri Light"/>
        <family val="2"/>
        <charset val="238"/>
        <scheme val="major"/>
      </rPr>
      <t>. Ezt követően a megfelelő blokkba vigyük fel a költség adatait.</t>
    </r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</si>
  <si>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 bal oldali táblázata végén, a beillesztett terv ellenőrzése (I. Kontroll a TERV számokhoz) szerepel. A támogatási összegnek meg kell egyeznie a B oszlopba felvitt költségek összegével. Amennyiben az </t>
    </r>
    <r>
      <rPr>
        <b/>
        <sz val="11"/>
        <rFont val="Calibri Light"/>
        <family val="2"/>
        <charset val="238"/>
        <scheme val="major"/>
      </rPr>
      <t>I49</t>
    </r>
    <r>
      <rPr>
        <sz val="11"/>
        <rFont val="Calibri Light"/>
        <family val="2"/>
        <charset val="238"/>
        <scheme val="major"/>
      </rPr>
      <t>-es cellában eltérést tapasztal, kérjük, ellenőrizze a felvitt terv adatokat és ügyeljen a dokumentumok közötti összhang megteremtésére!</t>
    </r>
  </si>
  <si>
    <r>
      <t xml:space="preserve">Az </t>
    </r>
    <r>
      <rPr>
        <b/>
        <sz val="11"/>
        <rFont val="Calibri Light"/>
        <family val="2"/>
        <charset val="238"/>
        <scheme val="major"/>
      </rPr>
      <t>"elszámolás összesítő"</t>
    </r>
    <r>
      <rPr>
        <sz val="11"/>
        <rFont val="Calibri Light"/>
        <family val="2"/>
        <charset val="238"/>
        <scheme val="major"/>
      </rPr>
      <t xml:space="preserve"> munkalap </t>
    </r>
    <r>
      <rPr>
        <b/>
        <sz val="11"/>
        <rFont val="Calibri Light"/>
        <family val="2"/>
        <charset val="238"/>
        <scheme val="major"/>
      </rPr>
      <t>J38</t>
    </r>
    <r>
      <rPr>
        <sz val="11"/>
        <rFont val="Calibri Light"/>
        <family val="2"/>
        <charset val="238"/>
        <scheme val="major"/>
      </rPr>
      <t xml:space="preserve">-as celláját (II. Kontroll a TÉNY számokhoz) ellenőrizni szükséges, ami megmutatja az esetleges eltérést a részletezett és az összesített költségek között. Amennyiben az itt megjelenő összeg nem nulla, a </t>
    </r>
    <r>
      <rPr>
        <b/>
        <sz val="11"/>
        <rFont val="Calibri Light"/>
        <family val="2"/>
        <charset val="238"/>
        <scheme val="major"/>
      </rPr>
      <t>"dologi költségek"</t>
    </r>
    <r>
      <rPr>
        <sz val="11"/>
        <rFont val="Calibri Light"/>
        <family val="2"/>
        <charset val="238"/>
        <scheme val="major"/>
      </rPr>
      <t xml:space="preserve"> és/vagy </t>
    </r>
    <r>
      <rPr>
        <b/>
        <sz val="11"/>
        <rFont val="Calibri Light"/>
        <family val="2"/>
        <charset val="238"/>
        <scheme val="major"/>
      </rPr>
      <t>"személyi költségek"</t>
    </r>
    <r>
      <rPr>
        <sz val="11"/>
        <rFont val="Calibri Light"/>
        <family val="2"/>
        <charset val="238"/>
        <scheme val="major"/>
      </rPr>
      <t xml:space="preserve"> munkalapokon a költségkategória és/vagy költségelem oszlopokat (B és C) ellenőrizni és kitölteni szükséges!</t>
    </r>
  </si>
  <si>
    <t>Egyéb forrás összege:</t>
  </si>
  <si>
    <t>VEB2023 Zrt.-től igénybevett támogatás
(számlaösszesítőben elszámolt ktg össz.):</t>
  </si>
  <si>
    <t>ELSZÁMOLÁS ÖSSZESEN:</t>
  </si>
  <si>
    <t>INTENZITÁS:</t>
  </si>
  <si>
    <t>Nyomtatáskor van lehetőség a fel nem használt sorok elrejtésére, így csökkenthető a nyomtatás terjedelme.</t>
  </si>
  <si>
    <r>
      <t xml:space="preserve">Hatályos Támogatási Szerződés szerinti tevékenység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</si>
  <si>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t>Támogatási Szerződésben meghatározott támogatási összeg:</t>
  </si>
  <si>
    <t>Támogatási Szerződésben meghatározott támogatási intenzitás:</t>
  </si>
  <si>
    <t>Jelen elszámolás összeállítójának neve, telefonszáma, e-mail címe:</t>
  </si>
  <si>
    <t>1. BLOKK - DOLOGI KÖLTSÉGEK, SZOLGÁLTATÁSOK, REPREZENTÁCIÓ (SZÁMLÁK)</t>
  </si>
  <si>
    <t>Kontroll:</t>
  </si>
  <si>
    <t>Nettó 
összeg</t>
  </si>
  <si>
    <t>Bruttó 
összeg</t>
  </si>
  <si>
    <t>EGYÉB FORRÁS 
terhére 
elszámolni kívánt 
összeg</t>
  </si>
  <si>
    <t>Sorok beszúrására az egyes blokkokban van lehetőség, de a 2. blokk utáni sor maradjon üresen!</t>
  </si>
  <si>
    <t>Teljesítés dátuma a támogatási időszakra esik</t>
  </si>
  <si>
    <t>Számla kiállítás dátuma a felhasználási időszakra esik</t>
  </si>
  <si>
    <t>Számla kifizetés dátuma a felhasználási időszakra esik</t>
  </si>
  <si>
    <t>Számlakiállítás dátuma a teljesítéshez képest</t>
  </si>
  <si>
    <t>Számlakifizetés dátuma a teljesítéshez képest</t>
  </si>
  <si>
    <t>Számlakifizetés dátuma a kiállításához képest</t>
  </si>
  <si>
    <t>Bruttó összeg ellenőrzés</t>
  </si>
  <si>
    <t>ÁFA %</t>
  </si>
  <si>
    <t>Támogatás
összege megfelel az ÁFA nyilatkozatnak</t>
  </si>
  <si>
    <t>Elszámolás
összege megfelel az ÁFA nyilatkozatnak</t>
  </si>
  <si>
    <t xml:space="preserve">2. BLOKK - SZEMÉLYI KÖLTSÉGEK (BÉREK, MEGBÍZÁSI DÍJAK, NAPIDÍJAK, PÁLYADÍJAK) </t>
  </si>
  <si>
    <t>Kifizetés 
dátuma</t>
  </si>
  <si>
    <t>Foglalkoztatott(ak) neve, pozíciója/feladatköre, 
elvégzett tevékenység(ek) rövid leírása</t>
  </si>
  <si>
    <t>Alulírott, mint a Kedvezményezett képviselője büntetőjogi felelősségem tudatában kijelentem, hogy
a) a számlaösszesítő(k)ben szereplő adatok a valóságnak megfelelnek,  
b) a számlaösszesítő(k)ben szereplő költségek a jelzett időpontban kifizetésre kerültek, az összesítőben szereplő költségek a projekt érdekében merültek fel és a VEB2023 támogatás terhére nem kerültek elszámolásra.</t>
  </si>
  <si>
    <t>UTCAKÉP SZÁMLAÖSSZESÍTŐ III. - EGYÉB FORRÁS TERHÉRE ELSZÁMOLHATÓ KÖLTSÉGEK</t>
  </si>
  <si>
    <t>ÁFA-nyilatkozat:</t>
  </si>
  <si>
    <t>ÁFA-nyilatkozat azonos-e az egyéb forrás költségei és a dologi költség munkalapon?:</t>
  </si>
  <si>
    <t>1.</t>
  </si>
  <si>
    <t>A vizsgált elszámolás dologi költségek munkalapját beilleszteni ide a dologi költségek munkalapra.</t>
  </si>
  <si>
    <t>EGYÉB FORRÁS 
terhére 
elszámolva</t>
  </si>
  <si>
    <t>TÁMOGATÁS 
terhére 
elszámolva</t>
  </si>
  <si>
    <t>ELSZÁMOLÁS összesen</t>
  </si>
  <si>
    <t>ELTÉRÉS (a számla összege és az elszámolás között)</t>
  </si>
  <si>
    <t>2.</t>
  </si>
  <si>
    <t>A dologi költségek munkalapon a számla sorszámokat kijelölni, és értékkel beilleszteni ide az A oszlopba.</t>
  </si>
  <si>
    <t>3.</t>
  </si>
  <si>
    <t>Az egyéb forrás költségei munkalapon a számla sorszámokat kijelölni, és értékkel beilleszteni ide az A oszlopba.</t>
  </si>
  <si>
    <t>4.</t>
  </si>
  <si>
    <t>Az A oszlopban szereplő számlaszámokat kijelölni, majd az ismétlődéseket eltávolítani.</t>
  </si>
  <si>
    <t>5.</t>
  </si>
  <si>
    <t>Ha többet mutat az elszámolás, mint az adott számla összege, pirosan jelez az I oszlopban.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</si>
</sst>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;\-0;;@"/>
    <numFmt numFmtId="166" formatCode="#,##0\ &quot;Ft&quot;"/>
    <numFmt numFmtId="167" formatCode="#,##0\ &quot;Ft&quot;;\-#,##0\ &quot;Ft&quot;;;@"/>
    <numFmt numFmtId="168" formatCode="0.0%"/>
    <numFmt numFmtId="169" formatCode="0.0%;\-0.0%;;@@"/>
  </numFmts>
  <fonts count="4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9"/>
      <color indexed="81"/>
      <name val="Tahoma"/>
      <family val="2"/>
      <charset val="238"/>
    </font>
    <font>
      <u/>
      <sz val="11"/>
      <color theme="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i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i/>
      <sz val="11"/>
      <color rgb="FF0070C0"/>
      <name val="Calibri Light"/>
      <family val="2"/>
      <charset val="238"/>
      <scheme val="major"/>
    </font>
    <font>
      <b/>
      <i/>
      <u/>
      <sz val="11"/>
      <color rgb="FF0070C0"/>
      <name val="Calibri Light"/>
      <family val="2"/>
      <charset val="238"/>
      <scheme val="major"/>
    </font>
    <font>
      <i/>
      <sz val="11"/>
      <color rgb="FF0070C0"/>
      <name val="Calibri Light"/>
      <family val="2"/>
      <charset val="238"/>
      <scheme val="major"/>
    </font>
    <font>
      <b/>
      <i/>
      <sz val="12"/>
      <color rgb="FF0070C0"/>
      <name val="Calibri Light"/>
      <family val="2"/>
      <charset val="238"/>
      <scheme val="major"/>
    </font>
    <font>
      <i/>
      <sz val="12"/>
      <color rgb="FF0070C0"/>
      <name val="Calibri Light"/>
      <family val="2"/>
      <charset val="238"/>
      <scheme val="major"/>
    </font>
    <font>
      <b/>
      <u/>
      <sz val="12"/>
      <color rgb="FF0070C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u/>
      <sz val="13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rgb="FF0070C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b/>
      <u/>
      <sz val="10"/>
      <color rgb="FF0070C0"/>
      <name val="Calibri Light"/>
      <family val="2"/>
      <charset val="238"/>
      <scheme val="major"/>
    </font>
    <font>
      <sz val="11"/>
      <color rgb="FF0070C0"/>
      <name val="Calibri Light"/>
      <family val="2"/>
      <charset val="238"/>
      <scheme val="major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16" borderId="0" applyNumberFormat="0" applyBorder="0" applyAlignment="0" applyProtection="0"/>
  </cellStyleXfs>
  <cellXfs count="467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165" fontId="7" fillId="0" borderId="1" xfId="0" applyNumberFormat="1" applyFont="1" applyBorder="1" applyAlignment="1" applyProtection="1">
      <alignment vertical="center" wrapText="1"/>
      <protection locked="0"/>
    </xf>
    <xf numFmtId="165" fontId="10" fillId="6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 applyProtection="1">
      <alignment vertical="center" wrapText="1"/>
      <protection locked="0"/>
    </xf>
    <xf numFmtId="0" fontId="11" fillId="9" borderId="36" xfId="0" applyFont="1" applyFill="1" applyBorder="1" applyAlignment="1" applyProtection="1">
      <alignment horizontal="left" vertical="center"/>
    </xf>
    <xf numFmtId="0" fontId="11" fillId="9" borderId="36" xfId="0" applyFont="1" applyFill="1" applyBorder="1" applyAlignment="1" applyProtection="1">
      <alignment horizontal="center" vertical="center" wrapText="1"/>
    </xf>
    <xf numFmtId="0" fontId="11" fillId="9" borderId="36" xfId="0" applyNumberFormat="1" applyFont="1" applyFill="1" applyBorder="1" applyAlignment="1" applyProtection="1">
      <alignment horizontal="center" vertical="center" wrapText="1"/>
    </xf>
    <xf numFmtId="3" fontId="11" fillId="9" borderId="36" xfId="0" applyNumberFormat="1" applyFont="1" applyFill="1" applyBorder="1" applyAlignment="1" applyProtection="1">
      <alignment horizontal="right" vertical="center"/>
    </xf>
    <xf numFmtId="3" fontId="11" fillId="9" borderId="37" xfId="0" applyNumberFormat="1" applyFont="1" applyFill="1" applyBorder="1" applyAlignment="1" applyProtection="1">
      <alignment horizontal="right" vertical="center"/>
    </xf>
    <xf numFmtId="165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3" fontId="7" fillId="6" borderId="1" xfId="0" applyNumberFormat="1" applyFont="1" applyFill="1" applyBorder="1" applyAlignment="1" applyProtection="1">
      <alignment horizontal="center" vertical="center" wrapText="1"/>
    </xf>
    <xf numFmtId="3" fontId="10" fillId="6" borderId="1" xfId="0" applyNumberFormat="1" applyFont="1" applyFill="1" applyBorder="1" applyAlignment="1" applyProtection="1">
      <alignment horizontal="center" vertical="center" wrapText="1"/>
    </xf>
    <xf numFmtId="0" fontId="11" fillId="9" borderId="35" xfId="0" applyFont="1" applyFill="1" applyBorder="1" applyAlignment="1" applyProtection="1">
      <alignment horizontal="center" vertical="center" wrapText="1"/>
    </xf>
    <xf numFmtId="165" fontId="7" fillId="6" borderId="1" xfId="0" applyNumberFormat="1" applyFont="1" applyFill="1" applyBorder="1" applyAlignment="1" applyProtection="1">
      <alignment horizontal="center" vertical="center" textRotation="90" wrapText="1"/>
    </xf>
    <xf numFmtId="165" fontId="10" fillId="6" borderId="1" xfId="0" applyNumberFormat="1" applyFont="1" applyFill="1" applyBorder="1" applyAlignment="1" applyProtection="1">
      <alignment horizontal="center" vertical="center" textRotation="90" wrapText="1"/>
    </xf>
    <xf numFmtId="165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2" fillId="10" borderId="20" xfId="0" applyFont="1" applyFill="1" applyBorder="1" applyAlignment="1" applyProtection="1">
      <alignment vertical="center"/>
    </xf>
    <xf numFmtId="0" fontId="12" fillId="10" borderId="36" xfId="0" applyFont="1" applyFill="1" applyBorder="1" applyAlignment="1" applyProtection="1">
      <alignment vertical="center"/>
    </xf>
    <xf numFmtId="3" fontId="12" fillId="11" borderId="40" xfId="0" applyNumberFormat="1" applyFont="1" applyFill="1" applyBorder="1" applyAlignment="1" applyProtection="1">
      <alignment horizontal="right" vertical="center"/>
    </xf>
    <xf numFmtId="3" fontId="10" fillId="9" borderId="36" xfId="0" applyNumberFormat="1" applyFont="1" applyFill="1" applyBorder="1" applyAlignment="1" applyProtection="1">
      <alignment horizontal="right" vertical="center"/>
    </xf>
    <xf numFmtId="14" fontId="11" fillId="9" borderId="37" xfId="0" applyNumberFormat="1" applyFont="1" applyFill="1" applyBorder="1" applyAlignment="1" applyProtection="1">
      <alignment horizontal="right" vertical="center"/>
    </xf>
    <xf numFmtId="14" fontId="10" fillId="6" borderId="1" xfId="0" applyNumberFormat="1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left" vertical="center"/>
    </xf>
    <xf numFmtId="0" fontId="11" fillId="5" borderId="36" xfId="0" applyFont="1" applyFill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3" fontId="10" fillId="0" borderId="43" xfId="0" applyNumberFormat="1" applyFont="1" applyBorder="1" applyAlignment="1" applyProtection="1">
      <alignment horizontal="right" vertical="center"/>
    </xf>
    <xf numFmtId="3" fontId="4" fillId="4" borderId="39" xfId="0" applyNumberFormat="1" applyFont="1" applyFill="1" applyBorder="1" applyAlignment="1" applyProtection="1">
      <alignment horizontal="right" vertical="center"/>
    </xf>
    <xf numFmtId="14" fontId="13" fillId="4" borderId="40" xfId="0" applyNumberFormat="1" applyFont="1" applyFill="1" applyBorder="1" applyAlignment="1" applyProtection="1">
      <alignment horizontal="center" vertical="center"/>
    </xf>
    <xf numFmtId="14" fontId="7" fillId="0" borderId="43" xfId="0" applyNumberFormat="1" applyFont="1" applyBorder="1" applyAlignment="1" applyProtection="1">
      <alignment horizontal="left" vertical="center"/>
      <protection locked="0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16" fillId="7" borderId="20" xfId="0" applyFont="1" applyFill="1" applyBorder="1" applyAlignment="1" applyProtection="1">
      <alignment horizontal="left" vertical="center" wrapText="1"/>
    </xf>
    <xf numFmtId="3" fontId="16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19" xfId="0" applyNumberFormat="1" applyFont="1" applyFill="1" applyBorder="1" applyAlignment="1" applyProtection="1">
      <alignment horizontal="center" vertical="center" wrapText="1"/>
    </xf>
    <xf numFmtId="0" fontId="20" fillId="8" borderId="20" xfId="0" applyFont="1" applyFill="1" applyBorder="1" applyAlignment="1" applyProtection="1">
      <alignment vertical="center" wrapText="1"/>
    </xf>
    <xf numFmtId="3" fontId="20" fillId="8" borderId="16" xfId="0" applyNumberFormat="1" applyFont="1" applyFill="1" applyBorder="1" applyAlignment="1" applyProtection="1">
      <alignment vertical="center" wrapText="1"/>
    </xf>
    <xf numFmtId="0" fontId="21" fillId="8" borderId="20" xfId="0" applyFont="1" applyFill="1" applyBorder="1" applyAlignment="1" applyProtection="1">
      <alignment vertical="center" wrapText="1"/>
    </xf>
    <xf numFmtId="3" fontId="21" fillId="8" borderId="16" xfId="0" applyNumberFormat="1" applyFont="1" applyFill="1" applyBorder="1" applyAlignment="1" applyProtection="1">
      <alignment vertical="center" wrapText="1"/>
      <protection locked="0"/>
    </xf>
    <xf numFmtId="3" fontId="21" fillId="8" borderId="19" xfId="0" applyNumberFormat="1" applyFont="1" applyFill="1" applyBorder="1" applyAlignment="1" applyProtection="1">
      <alignment vertical="center" wrapText="1"/>
    </xf>
    <xf numFmtId="3" fontId="22" fillId="0" borderId="24" xfId="0" applyNumberFormat="1" applyFont="1" applyBorder="1" applyAlignment="1" applyProtection="1">
      <alignment horizontal="right" vertical="center" wrapText="1"/>
      <protection locked="0"/>
    </xf>
    <xf numFmtId="3" fontId="22" fillId="0" borderId="24" xfId="0" applyNumberFormat="1" applyFont="1" applyBorder="1" applyAlignment="1" applyProtection="1">
      <alignment vertical="center" wrapText="1"/>
      <protection locked="0"/>
    </xf>
    <xf numFmtId="3" fontId="16" fillId="7" borderId="16" xfId="0" applyNumberFormat="1" applyFont="1" applyFill="1" applyBorder="1" applyAlignment="1" applyProtection="1">
      <alignment horizontal="center" vertical="center" wrapText="1"/>
    </xf>
    <xf numFmtId="3" fontId="22" fillId="0" borderId="24" xfId="0" applyNumberFormat="1" applyFont="1" applyBorder="1" applyAlignment="1" applyProtection="1">
      <alignment horizontal="right" vertical="center"/>
      <protection locked="0"/>
    </xf>
    <xf numFmtId="3" fontId="22" fillId="0" borderId="31" xfId="0" applyNumberFormat="1" applyFont="1" applyBorder="1" applyAlignment="1" applyProtection="1">
      <alignment horizontal="right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11" fillId="9" borderId="36" xfId="0" applyNumberFormat="1" applyFont="1" applyFill="1" applyBorder="1" applyAlignment="1" applyProtection="1">
      <alignment horizontal="center" vertical="center"/>
    </xf>
    <xf numFmtId="14" fontId="11" fillId="5" borderId="36" xfId="0" applyNumberFormat="1" applyFont="1" applyFill="1" applyBorder="1" applyAlignment="1" applyProtection="1">
      <alignment horizontal="center" vertical="center"/>
    </xf>
    <xf numFmtId="14" fontId="7" fillId="0" borderId="43" xfId="0" applyNumberFormat="1" applyFont="1" applyBorder="1" applyAlignment="1" applyProtection="1">
      <alignment horizontal="center" vertical="center"/>
    </xf>
    <xf numFmtId="0" fontId="12" fillId="10" borderId="36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3" fontId="6" fillId="2" borderId="0" xfId="0" applyNumberFormat="1" applyFont="1" applyFill="1" applyAlignment="1" applyProtection="1">
      <alignment vertical="center"/>
    </xf>
    <xf numFmtId="3" fontId="4" fillId="2" borderId="0" xfId="0" applyNumberFormat="1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vertical="center"/>
    </xf>
    <xf numFmtId="0" fontId="6" fillId="2" borderId="38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right" vertical="center"/>
    </xf>
    <xf numFmtId="14" fontId="6" fillId="2" borderId="0" xfId="0" applyNumberFormat="1" applyFont="1" applyFill="1" applyAlignment="1" applyProtection="1">
      <alignment horizontal="center" vertical="center"/>
    </xf>
    <xf numFmtId="0" fontId="7" fillId="0" borderId="43" xfId="0" applyFont="1" applyBorder="1" applyAlignment="1" applyProtection="1">
      <alignment horizontal="left" vertical="center"/>
    </xf>
    <xf numFmtId="14" fontId="4" fillId="2" borderId="0" xfId="0" applyNumberFormat="1" applyFont="1" applyFill="1" applyAlignment="1" applyProtection="1">
      <alignment horizontal="right" vertical="center"/>
    </xf>
    <xf numFmtId="14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right" vertical="center"/>
    </xf>
    <xf numFmtId="0" fontId="11" fillId="5" borderId="36" xfId="0" applyFont="1" applyFill="1" applyBorder="1" applyAlignment="1" applyProtection="1">
      <alignment horizontal="left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6" fillId="3" borderId="56" xfId="0" applyNumberFormat="1" applyFont="1" applyFill="1" applyBorder="1" applyAlignment="1" applyProtection="1">
      <alignment horizontal="right" vertical="center"/>
    </xf>
    <xf numFmtId="3" fontId="6" fillId="3" borderId="59" xfId="0" applyNumberFormat="1" applyFont="1" applyFill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 wrapText="1"/>
    </xf>
    <xf numFmtId="0" fontId="7" fillId="0" borderId="33" xfId="0" applyFont="1" applyBorder="1" applyAlignment="1">
      <alignment vertical="top" wrapText="1"/>
    </xf>
    <xf numFmtId="3" fontId="2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center" vertical="top" wrapText="1"/>
    </xf>
    <xf numFmtId="0" fontId="6" fillId="12" borderId="1" xfId="0" applyFont="1" applyFill="1" applyBorder="1" applyAlignment="1" applyProtection="1">
      <alignment vertical="center"/>
    </xf>
    <xf numFmtId="0" fontId="6" fillId="12" borderId="61" xfId="0" applyFont="1" applyFill="1" applyBorder="1" applyAlignment="1" applyProtection="1">
      <alignment vertical="center"/>
    </xf>
    <xf numFmtId="0" fontId="22" fillId="12" borderId="13" xfId="0" applyFont="1" applyFill="1" applyBorder="1" applyAlignment="1" applyProtection="1">
      <alignment horizontal="left" vertical="center" wrapText="1"/>
    </xf>
    <xf numFmtId="0" fontId="22" fillId="12" borderId="22" xfId="0" applyFont="1" applyFill="1" applyBorder="1" applyAlignment="1" applyProtection="1">
      <alignment horizontal="left" vertical="center" wrapText="1"/>
    </xf>
    <xf numFmtId="3" fontId="22" fillId="12" borderId="14" xfId="0" applyNumberFormat="1" applyFont="1" applyFill="1" applyBorder="1" applyAlignment="1" applyProtection="1">
      <alignment horizontal="right" vertical="center" wrapText="1"/>
    </xf>
    <xf numFmtId="3" fontId="22" fillId="12" borderId="28" xfId="0" applyNumberFormat="1" applyFont="1" applyFill="1" applyBorder="1" applyAlignment="1" applyProtection="1">
      <alignment horizontal="right" vertical="center" wrapText="1"/>
    </xf>
    <xf numFmtId="0" fontId="22" fillId="12" borderId="26" xfId="0" applyFont="1" applyFill="1" applyBorder="1" applyAlignment="1" applyProtection="1">
      <alignment horizontal="left" vertical="center" wrapText="1"/>
    </xf>
    <xf numFmtId="0" fontId="11" fillId="12" borderId="0" xfId="0" applyFont="1" applyFill="1" applyAlignment="1" applyProtection="1">
      <alignment horizontal="center" vertical="center"/>
    </xf>
    <xf numFmtId="3" fontId="11" fillId="12" borderId="0" xfId="0" applyNumberFormat="1" applyFont="1" applyFill="1" applyAlignment="1" applyProtection="1">
      <alignment vertical="center"/>
    </xf>
    <xf numFmtId="0" fontId="18" fillId="12" borderId="0" xfId="0" applyFont="1" applyFill="1" applyAlignment="1" applyProtection="1">
      <alignment vertical="center"/>
    </xf>
    <xf numFmtId="0" fontId="13" fillId="12" borderId="0" xfId="0" applyFont="1" applyFill="1" applyAlignment="1" applyProtection="1">
      <alignment vertical="center"/>
    </xf>
    <xf numFmtId="0" fontId="10" fillId="12" borderId="0" xfId="0" applyFont="1" applyFill="1" applyAlignment="1" applyProtection="1">
      <alignment horizontal="center" vertical="center"/>
    </xf>
    <xf numFmtId="3" fontId="10" fillId="12" borderId="0" xfId="0" applyNumberFormat="1" applyFont="1" applyFill="1" applyAlignment="1" applyProtection="1">
      <alignment vertical="center"/>
    </xf>
    <xf numFmtId="0" fontId="19" fillId="12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vertical="center"/>
    </xf>
    <xf numFmtId="0" fontId="7" fillId="12" borderId="0" xfId="0" applyFont="1" applyFill="1" applyAlignment="1" applyProtection="1">
      <alignment horizontal="center" vertical="center"/>
    </xf>
    <xf numFmtId="0" fontId="6" fillId="12" borderId="0" xfId="0" applyFont="1" applyFill="1" applyAlignment="1" applyProtection="1">
      <alignment horizontal="center" vertical="center"/>
    </xf>
    <xf numFmtId="3" fontId="4" fillId="12" borderId="11" xfId="0" applyNumberFormat="1" applyFont="1" applyFill="1" applyBorder="1" applyAlignment="1" applyProtection="1">
      <alignment vertical="center" wrapText="1"/>
    </xf>
    <xf numFmtId="0" fontId="28" fillId="12" borderId="0" xfId="0" applyFont="1" applyFill="1" applyAlignment="1" applyProtection="1">
      <alignment vertical="center"/>
    </xf>
    <xf numFmtId="0" fontId="10" fillId="12" borderId="0" xfId="0" applyFont="1" applyFill="1" applyAlignment="1" applyProtection="1">
      <alignment vertical="center"/>
    </xf>
    <xf numFmtId="9" fontId="11" fillId="12" borderId="0" xfId="1" applyFont="1" applyFill="1" applyAlignment="1" applyProtection="1">
      <alignment horizontal="center" vertical="center"/>
    </xf>
    <xf numFmtId="3" fontId="6" fillId="12" borderId="0" xfId="0" applyNumberFormat="1" applyFont="1" applyFill="1" applyAlignment="1" applyProtection="1">
      <alignment vertical="center"/>
    </xf>
    <xf numFmtId="3" fontId="22" fillId="12" borderId="24" xfId="0" applyNumberFormat="1" applyFont="1" applyFill="1" applyBorder="1" applyAlignment="1" applyProtection="1">
      <alignment horizontal="right" vertical="center" wrapText="1"/>
    </xf>
    <xf numFmtId="165" fontId="6" fillId="12" borderId="6" xfId="0" applyNumberFormat="1" applyFont="1" applyFill="1" applyBorder="1" applyAlignment="1" applyProtection="1">
      <alignment horizontal="left" vertical="center"/>
    </xf>
    <xf numFmtId="165" fontId="6" fillId="12" borderId="6" xfId="0" applyNumberFormat="1" applyFont="1" applyFill="1" applyBorder="1" applyAlignment="1" applyProtection="1">
      <alignment vertical="center"/>
    </xf>
    <xf numFmtId="165" fontId="6" fillId="12" borderId="7" xfId="0" applyNumberFormat="1" applyFont="1" applyFill="1" applyBorder="1" applyAlignment="1" applyProtection="1">
      <alignment horizontal="left" vertical="center"/>
    </xf>
    <xf numFmtId="0" fontId="19" fillId="12" borderId="0" xfId="0" applyFont="1" applyFill="1" applyAlignment="1" applyProtection="1">
      <alignment vertical="center" wrapText="1"/>
    </xf>
    <xf numFmtId="3" fontId="22" fillId="12" borderId="29" xfId="0" applyNumberFormat="1" applyFont="1" applyFill="1" applyBorder="1" applyAlignment="1" applyProtection="1">
      <alignment horizontal="right" vertical="center" wrapText="1"/>
    </xf>
    <xf numFmtId="0" fontId="10" fillId="12" borderId="0" xfId="0" applyFont="1" applyFill="1" applyAlignment="1" applyProtection="1">
      <alignment horizontal="left" vertical="center"/>
    </xf>
    <xf numFmtId="3" fontId="6" fillId="12" borderId="0" xfId="0" applyNumberFormat="1" applyFont="1" applyFill="1" applyAlignment="1" applyProtection="1">
      <alignment vertical="center"/>
      <protection locked="0"/>
    </xf>
    <xf numFmtId="0" fontId="7" fillId="12" borderId="0" xfId="0" applyFont="1" applyFill="1" applyAlignment="1" applyProtection="1">
      <alignment vertical="center"/>
    </xf>
    <xf numFmtId="0" fontId="5" fillId="12" borderId="22" xfId="0" applyFont="1" applyFill="1" applyBorder="1" applyAlignment="1" applyProtection="1">
      <alignment horizontal="left" vertical="center" wrapText="1"/>
    </xf>
    <xf numFmtId="0" fontId="5" fillId="12" borderId="27" xfId="0" applyFont="1" applyFill="1" applyBorder="1" applyAlignment="1" applyProtection="1">
      <alignment horizontal="left" vertical="center" wrapText="1"/>
    </xf>
    <xf numFmtId="3" fontId="22" fillId="12" borderId="28" xfId="0" applyNumberFormat="1" applyFont="1" applyFill="1" applyBorder="1" applyAlignment="1" applyProtection="1">
      <alignment horizontal="right" vertical="center"/>
    </xf>
    <xf numFmtId="3" fontId="22" fillId="12" borderId="30" xfId="0" applyNumberFormat="1" applyFont="1" applyFill="1" applyBorder="1" applyAlignment="1" applyProtection="1">
      <alignment horizontal="right" vertical="center"/>
    </xf>
    <xf numFmtId="3" fontId="22" fillId="12" borderId="28" xfId="0" applyNumberFormat="1" applyFont="1" applyFill="1" applyBorder="1" applyAlignment="1" applyProtection="1">
      <alignment vertical="center" wrapText="1"/>
    </xf>
    <xf numFmtId="3" fontId="23" fillId="12" borderId="0" xfId="0" applyNumberFormat="1" applyFont="1" applyFill="1" applyAlignment="1" applyProtection="1">
      <alignment vertical="center"/>
    </xf>
    <xf numFmtId="0" fontId="6" fillId="12" borderId="15" xfId="0" applyFont="1" applyFill="1" applyBorder="1" applyAlignment="1" applyProtection="1">
      <alignment vertical="center"/>
    </xf>
    <xf numFmtId="0" fontId="23" fillId="12" borderId="25" xfId="0" applyFont="1" applyFill="1" applyBorder="1" applyAlignment="1" applyProtection="1">
      <alignment horizontal="left" vertical="center"/>
    </xf>
    <xf numFmtId="3" fontId="6" fillId="12" borderId="18" xfId="0" applyNumberFormat="1" applyFont="1" applyFill="1" applyBorder="1" applyAlignment="1" applyProtection="1">
      <alignment vertical="center"/>
    </xf>
    <xf numFmtId="3" fontId="25" fillId="12" borderId="21" xfId="0" applyNumberFormat="1" applyFont="1" applyFill="1" applyBorder="1" applyAlignment="1" applyProtection="1">
      <alignment vertical="center"/>
    </xf>
    <xf numFmtId="0" fontId="25" fillId="12" borderId="15" xfId="0" applyFont="1" applyFill="1" applyBorder="1" applyAlignment="1" applyProtection="1">
      <alignment horizontal="right" vertical="center"/>
    </xf>
    <xf numFmtId="3" fontId="6" fillId="12" borderId="21" xfId="0" applyNumberFormat="1" applyFont="1" applyFill="1" applyBorder="1" applyAlignment="1" applyProtection="1">
      <alignment vertical="center"/>
    </xf>
    <xf numFmtId="3" fontId="25" fillId="12" borderId="50" xfId="0" applyNumberFormat="1" applyFont="1" applyFill="1" applyBorder="1" applyAlignment="1" applyProtection="1">
      <alignment vertical="center"/>
    </xf>
    <xf numFmtId="3" fontId="25" fillId="12" borderId="18" xfId="0" applyNumberFormat="1" applyFont="1" applyFill="1" applyBorder="1" applyAlignment="1" applyProtection="1">
      <alignment vertical="center"/>
    </xf>
    <xf numFmtId="0" fontId="25" fillId="12" borderId="0" xfId="0" applyFont="1" applyFill="1" applyBorder="1" applyAlignment="1" applyProtection="1">
      <alignment horizontal="right" vertical="center"/>
    </xf>
    <xf numFmtId="0" fontId="13" fillId="12" borderId="15" xfId="0" applyFont="1" applyFill="1" applyBorder="1" applyAlignment="1" applyProtection="1">
      <alignment vertical="center"/>
    </xf>
    <xf numFmtId="0" fontId="26" fillId="12" borderId="0" xfId="0" applyFont="1" applyFill="1" applyBorder="1" applyAlignment="1" applyProtection="1">
      <alignment horizontal="right" vertical="center"/>
    </xf>
    <xf numFmtId="3" fontId="26" fillId="12" borderId="21" xfId="0" applyNumberFormat="1" applyFont="1" applyFill="1" applyBorder="1" applyAlignment="1" applyProtection="1">
      <alignment vertical="center"/>
    </xf>
    <xf numFmtId="0" fontId="27" fillId="12" borderId="15" xfId="0" applyFont="1" applyFill="1" applyBorder="1" applyAlignment="1" applyProtection="1">
      <alignment vertical="center"/>
    </xf>
    <xf numFmtId="3" fontId="27" fillId="12" borderId="0" xfId="0" applyNumberFormat="1" applyFont="1" applyFill="1" applyBorder="1" applyAlignment="1" applyProtection="1">
      <alignment vertical="center"/>
    </xf>
    <xf numFmtId="3" fontId="27" fillId="12" borderId="21" xfId="0" applyNumberFormat="1" applyFont="1" applyFill="1" applyBorder="1" applyAlignment="1" applyProtection="1">
      <alignment vertical="center"/>
    </xf>
    <xf numFmtId="3" fontId="6" fillId="12" borderId="0" xfId="0" applyNumberFormat="1" applyFont="1" applyFill="1" applyBorder="1" applyAlignment="1" applyProtection="1">
      <alignment vertical="center"/>
    </xf>
    <xf numFmtId="0" fontId="29" fillId="12" borderId="0" xfId="0" applyFont="1" applyFill="1" applyAlignment="1" applyProtection="1">
      <alignment vertical="center"/>
    </xf>
    <xf numFmtId="3" fontId="11" fillId="12" borderId="0" xfId="0" applyNumberFormat="1" applyFont="1" applyFill="1" applyAlignment="1" applyProtection="1">
      <alignment horizontal="center" vertical="center" wrapText="1"/>
    </xf>
    <xf numFmtId="0" fontId="7" fillId="12" borderId="0" xfId="0" applyFont="1" applyFill="1" applyBorder="1" applyAlignment="1" applyProtection="1">
      <alignment vertical="center" wrapText="1"/>
    </xf>
    <xf numFmtId="0" fontId="6" fillId="12" borderId="0" xfId="0" applyFont="1" applyFill="1" applyBorder="1" applyAlignment="1" applyProtection="1">
      <alignment vertical="center" wrapText="1"/>
    </xf>
    <xf numFmtId="0" fontId="6" fillId="12" borderId="0" xfId="0" applyFont="1" applyFill="1" applyBorder="1" applyAlignment="1" applyProtection="1">
      <alignment vertical="center"/>
    </xf>
    <xf numFmtId="165" fontId="6" fillId="12" borderId="2" xfId="0" applyNumberFormat="1" applyFont="1" applyFill="1" applyBorder="1" applyAlignment="1" applyProtection="1">
      <alignment vertical="center" wrapText="1"/>
      <protection locked="0"/>
    </xf>
    <xf numFmtId="165" fontId="6" fillId="12" borderId="2" xfId="0" applyNumberFormat="1" applyFont="1" applyFill="1" applyBorder="1" applyAlignment="1" applyProtection="1">
      <alignment vertical="center"/>
      <protection locked="0"/>
    </xf>
    <xf numFmtId="165" fontId="6" fillId="12" borderId="9" xfId="0" applyNumberFormat="1" applyFont="1" applyFill="1" applyBorder="1" applyAlignment="1" applyProtection="1">
      <alignment vertical="center" wrapText="1"/>
      <protection locked="0"/>
    </xf>
    <xf numFmtId="0" fontId="17" fillId="12" borderId="25" xfId="0" applyFont="1" applyFill="1" applyBorder="1" applyAlignment="1" applyProtection="1">
      <alignment horizontal="left" vertical="center" wrapText="1"/>
    </xf>
    <xf numFmtId="3" fontId="4" fillId="12" borderId="16" xfId="0" applyNumberFormat="1" applyFont="1" applyFill="1" applyBorder="1" applyAlignment="1" applyProtection="1">
      <alignment horizontal="center" vertical="center"/>
      <protection locked="0"/>
    </xf>
    <xf numFmtId="3" fontId="4" fillId="12" borderId="16" xfId="0" applyNumberFormat="1" applyFont="1" applyFill="1" applyBorder="1" applyAlignment="1" applyProtection="1">
      <alignment horizontal="center" vertical="center"/>
    </xf>
    <xf numFmtId="0" fontId="12" fillId="12" borderId="16" xfId="0" applyFont="1" applyFill="1" applyBorder="1" applyAlignment="1" applyProtection="1">
      <alignment vertical="center"/>
    </xf>
    <xf numFmtId="3" fontId="12" fillId="12" borderId="16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3" fontId="26" fillId="3" borderId="16" xfId="0" applyNumberFormat="1" applyFont="1" applyFill="1" applyBorder="1" applyAlignment="1" applyProtection="1">
      <alignment vertical="center"/>
    </xf>
    <xf numFmtId="0" fontId="16" fillId="14" borderId="60" xfId="0" applyFont="1" applyFill="1" applyBorder="1" applyAlignment="1" applyProtection="1">
      <alignment horizontal="left" vertical="center" wrapText="1"/>
    </xf>
    <xf numFmtId="3" fontId="11" fillId="15" borderId="39" xfId="0" applyNumberFormat="1" applyFont="1" applyFill="1" applyBorder="1" applyAlignment="1" applyProtection="1">
      <alignment horizontal="center" vertical="center" wrapText="1"/>
    </xf>
    <xf numFmtId="3" fontId="11" fillId="15" borderId="40" xfId="0" applyNumberFormat="1" applyFont="1" applyFill="1" applyBorder="1" applyAlignment="1" applyProtection="1">
      <alignment horizontal="center" vertical="center" wrapText="1"/>
    </xf>
    <xf numFmtId="0" fontId="11" fillId="15" borderId="25" xfId="0" applyFont="1" applyFill="1" applyBorder="1" applyAlignment="1" applyProtection="1">
      <alignment horizontal="left" vertical="center" wrapText="1"/>
    </xf>
    <xf numFmtId="3" fontId="11" fillId="14" borderId="17" xfId="0" applyNumberFormat="1" applyFont="1" applyFill="1" applyBorder="1" applyAlignment="1" applyProtection="1">
      <alignment horizontal="center" vertical="center" wrapText="1"/>
      <protection locked="0"/>
    </xf>
    <xf numFmtId="3" fontId="11" fillId="14" borderId="18" xfId="0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>
      <alignment horizontal="left" vertical="top"/>
    </xf>
    <xf numFmtId="0" fontId="7" fillId="0" borderId="33" xfId="0" applyFont="1" applyBorder="1" applyAlignment="1">
      <alignment vertical="top"/>
    </xf>
    <xf numFmtId="0" fontId="7" fillId="0" borderId="3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7" fillId="0" borderId="33" xfId="0" applyFont="1" applyBorder="1" applyAlignment="1">
      <alignment horizontal="right" vertical="top"/>
    </xf>
    <xf numFmtId="0" fontId="7" fillId="0" borderId="33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right" vertical="top"/>
    </xf>
    <xf numFmtId="0" fontId="7" fillId="0" borderId="33" xfId="0" applyFont="1" applyFill="1" applyBorder="1" applyAlignment="1">
      <alignment horizontal="left" vertical="top"/>
    </xf>
    <xf numFmtId="3" fontId="11" fillId="15" borderId="39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1" xfId="0" applyNumberFormat="1" applyFont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 wrapText="1"/>
    </xf>
    <xf numFmtId="0" fontId="7" fillId="2" borderId="63" xfId="0" applyNumberFormat="1" applyFont="1" applyFill="1" applyBorder="1" applyAlignment="1" applyProtection="1">
      <alignment vertical="center" wrapText="1"/>
    </xf>
    <xf numFmtId="14" fontId="7" fillId="2" borderId="63" xfId="0" applyNumberFormat="1" applyFont="1" applyFill="1" applyBorder="1" applyAlignment="1" applyProtection="1">
      <alignment horizontal="center" vertical="center" wrapText="1"/>
    </xf>
    <xf numFmtId="14" fontId="7" fillId="2" borderId="63" xfId="1" applyNumberFormat="1" applyFont="1" applyFill="1" applyBorder="1" applyAlignment="1" applyProtection="1">
      <alignment horizontal="center" vertical="center" wrapText="1"/>
    </xf>
    <xf numFmtId="3" fontId="7" fillId="2" borderId="63" xfId="0" applyNumberFormat="1" applyFont="1" applyFill="1" applyBorder="1" applyAlignment="1" applyProtection="1">
      <alignment vertical="center" wrapText="1"/>
    </xf>
    <xf numFmtId="3" fontId="10" fillId="2" borderId="63" xfId="0" applyNumberFormat="1" applyFont="1" applyFill="1" applyBorder="1" applyAlignment="1" applyProtection="1">
      <alignment horizontal="right" vertical="center" wrapText="1"/>
    </xf>
    <xf numFmtId="0" fontId="6" fillId="2" borderId="6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2" borderId="49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14" fontId="7" fillId="0" borderId="61" xfId="0" applyNumberFormat="1" applyFont="1" applyBorder="1" applyAlignment="1" applyProtection="1">
      <alignment horizontal="center" vertical="center"/>
      <protection locked="0"/>
    </xf>
    <xf numFmtId="3" fontId="10" fillId="0" borderId="61" xfId="0" applyNumberFormat="1" applyFont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</xf>
    <xf numFmtId="14" fontId="7" fillId="2" borderId="36" xfId="0" applyNumberFormat="1" applyFont="1" applyFill="1" applyBorder="1" applyAlignment="1" applyProtection="1">
      <alignment horizontal="center" vertical="center"/>
    </xf>
    <xf numFmtId="3" fontId="10" fillId="2" borderId="36" xfId="0" applyNumberFormat="1" applyFont="1" applyFill="1" applyBorder="1" applyAlignment="1" applyProtection="1">
      <alignment vertical="center" wrapText="1"/>
    </xf>
    <xf numFmtId="14" fontId="7" fillId="2" borderId="36" xfId="0" applyNumberFormat="1" applyFont="1" applyFill="1" applyBorder="1" applyAlignment="1" applyProtection="1">
      <alignment horizontal="center" vertical="center" wrapText="1"/>
    </xf>
    <xf numFmtId="0" fontId="6" fillId="3" borderId="54" xfId="0" applyFont="1" applyFill="1" applyBorder="1" applyAlignment="1" applyProtection="1">
      <alignment horizontal="right" vertical="center"/>
    </xf>
    <xf numFmtId="0" fontId="6" fillId="3" borderId="57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3" fontId="21" fillId="8" borderId="19" xfId="0" applyNumberFormat="1" applyFont="1" applyFill="1" applyBorder="1" applyAlignment="1" applyProtection="1">
      <alignment horizontal="right" vertical="center" wrapText="1"/>
    </xf>
    <xf numFmtId="3" fontId="10" fillId="12" borderId="0" xfId="0" applyNumberFormat="1" applyFont="1" applyFill="1" applyAlignment="1" applyProtection="1">
      <alignment horizontal="left" vertical="center"/>
    </xf>
    <xf numFmtId="0" fontId="13" fillId="12" borderId="0" xfId="0" applyFont="1" applyFill="1" applyAlignment="1" applyProtection="1">
      <alignment vertical="center"/>
      <protection locked="0"/>
    </xf>
    <xf numFmtId="0" fontId="26" fillId="3" borderId="20" xfId="0" applyFont="1" applyFill="1" applyBorder="1" applyAlignment="1" applyProtection="1">
      <alignment horizontal="center" vertical="center" wrapText="1"/>
    </xf>
    <xf numFmtId="1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2" borderId="36" xfId="0" applyNumberFormat="1" applyFont="1" applyFill="1" applyBorder="1" applyAlignment="1" applyProtection="1">
      <alignment horizontal="center" vertical="center" wrapText="1"/>
    </xf>
    <xf numFmtId="0" fontId="11" fillId="5" borderId="37" xfId="0" applyFont="1" applyFill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6" fillId="2" borderId="0" xfId="0" applyNumberFormat="1" applyFont="1" applyFill="1" applyAlignment="1" applyProtection="1">
      <alignment vertical="center" wrapText="1"/>
    </xf>
    <xf numFmtId="0" fontId="6" fillId="2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49" fontId="11" fillId="9" borderId="36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49" fontId="7" fillId="2" borderId="63" xfId="0" applyNumberFormat="1" applyFont="1" applyFill="1" applyBorder="1" applyAlignment="1" applyProtection="1">
      <alignment vertical="center" wrapText="1"/>
    </xf>
    <xf numFmtId="49" fontId="12" fillId="10" borderId="36" xfId="0" applyNumberFormat="1" applyFont="1" applyFill="1" applyBorder="1" applyAlignment="1" applyProtection="1">
      <alignment vertical="center" wrapText="1"/>
    </xf>
    <xf numFmtId="49" fontId="6" fillId="2" borderId="0" xfId="0" applyNumberFormat="1" applyFont="1" applyFill="1" applyAlignment="1" applyProtection="1">
      <alignment vertical="center" wrapText="1"/>
    </xf>
    <xf numFmtId="49" fontId="6" fillId="2" borderId="0" xfId="0" applyNumberFormat="1" applyFont="1" applyFill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vertical="center" wrapText="1"/>
    </xf>
    <xf numFmtId="0" fontId="12" fillId="10" borderId="36" xfId="0" applyFont="1" applyFill="1" applyBorder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6" fillId="0" borderId="0" xfId="0" applyNumberFormat="1" applyFont="1" applyAlignment="1" applyProtection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2" borderId="63" xfId="0" applyNumberFormat="1" applyFont="1" applyFill="1" applyBorder="1" applyAlignment="1" applyProtection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" fontId="11" fillId="9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vertical="center" wrapText="1"/>
      <protection locked="0"/>
    </xf>
    <xf numFmtId="3" fontId="6" fillId="3" borderId="56" xfId="0" applyNumberFormat="1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3" fontId="33" fillId="0" borderId="33" xfId="0" applyNumberFormat="1" applyFont="1" applyBorder="1" applyAlignment="1">
      <alignment horizontal="right" vertical="center"/>
    </xf>
    <xf numFmtId="9" fontId="33" fillId="0" borderId="33" xfId="0" applyNumberFormat="1" applyFont="1" applyBorder="1" applyAlignment="1">
      <alignment horizontal="right" vertical="center"/>
    </xf>
    <xf numFmtId="0" fontId="34" fillId="2" borderId="32" xfId="0" applyFont="1" applyFill="1" applyBorder="1" applyAlignment="1">
      <alignment horizontal="left" vertical="center"/>
    </xf>
    <xf numFmtId="3" fontId="4" fillId="3" borderId="66" xfId="0" applyNumberFormat="1" applyFont="1" applyFill="1" applyBorder="1" applyAlignment="1">
      <alignment horizontal="right" vertical="center"/>
    </xf>
    <xf numFmtId="168" fontId="4" fillId="3" borderId="19" xfId="0" applyNumberFormat="1" applyFont="1" applyFill="1" applyBorder="1" applyAlignment="1">
      <alignment horizontal="right" vertical="center"/>
    </xf>
    <xf numFmtId="0" fontId="34" fillId="0" borderId="32" xfId="0" quotePrefix="1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14" fontId="7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9" borderId="35" xfId="0" applyFont="1" applyFill="1" applyBorder="1" applyAlignment="1">
      <alignment horizontal="center" vertical="center" wrapText="1"/>
    </xf>
    <xf numFmtId="49" fontId="11" fillId="9" borderId="36" xfId="0" applyNumberFormat="1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left" vertical="center"/>
    </xf>
    <xf numFmtId="3" fontId="11" fillId="9" borderId="36" xfId="0" applyNumberFormat="1" applyFont="1" applyFill="1" applyBorder="1" applyAlignment="1">
      <alignment horizontal="right" vertical="center"/>
    </xf>
    <xf numFmtId="3" fontId="11" fillId="9" borderId="4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vertical="center"/>
    </xf>
    <xf numFmtId="165" fontId="10" fillId="6" borderId="9" xfId="0" applyNumberFormat="1" applyFont="1" applyFill="1" applyBorder="1" applyAlignment="1">
      <alignment horizontal="center" vertical="center" textRotation="90" wrapText="1"/>
    </xf>
    <xf numFmtId="49" fontId="10" fillId="6" borderId="70" xfId="0" applyNumberFormat="1" applyFont="1" applyFill="1" applyBorder="1" applyAlignment="1">
      <alignment horizontal="center" vertical="center" wrapText="1"/>
    </xf>
    <xf numFmtId="165" fontId="10" fillId="6" borderId="70" xfId="0" applyNumberFormat="1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3" fontId="10" fillId="6" borderId="70" xfId="0" applyNumberFormat="1" applyFont="1" applyFill="1" applyBorder="1" applyAlignment="1">
      <alignment horizontal="center" vertical="center" wrapText="1"/>
    </xf>
    <xf numFmtId="3" fontId="10" fillId="6" borderId="71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33" fillId="12" borderId="33" xfId="0" applyFont="1" applyFill="1" applyBorder="1" applyAlignment="1">
      <alignment horizontal="center" vertical="center" wrapText="1"/>
    </xf>
    <xf numFmtId="3" fontId="33" fillId="12" borderId="33" xfId="0" applyNumberFormat="1" applyFont="1" applyFill="1" applyBorder="1" applyAlignment="1">
      <alignment horizontal="center" vertical="center" wrapText="1"/>
    </xf>
    <xf numFmtId="9" fontId="33" fillId="12" borderId="33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14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vertical="center" wrapText="1"/>
      <protection locked="0"/>
    </xf>
    <xf numFmtId="3" fontId="7" fillId="0" borderId="61" xfId="0" applyNumberFormat="1" applyFont="1" applyBorder="1" applyAlignment="1" applyProtection="1">
      <alignment vertical="center" wrapText="1"/>
      <protection locked="0"/>
    </xf>
    <xf numFmtId="0" fontId="34" fillId="0" borderId="32" xfId="0" applyFont="1" applyBorder="1" applyAlignment="1">
      <alignment horizontal="left" vertical="center"/>
    </xf>
    <xf numFmtId="0" fontId="6" fillId="0" borderId="33" xfId="0" applyFont="1" applyBorder="1" applyAlignment="1" applyProtection="1">
      <alignment horizontal="left" vertical="center"/>
      <protection locked="0"/>
    </xf>
    <xf numFmtId="1" fontId="37" fillId="0" borderId="33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right" vertical="center"/>
    </xf>
    <xf numFmtId="9" fontId="37" fillId="0" borderId="33" xfId="1" applyFont="1" applyFill="1" applyBorder="1" applyAlignment="1" applyProtection="1">
      <alignment horizontal="right" vertical="center"/>
    </xf>
    <xf numFmtId="0" fontId="11" fillId="9" borderId="72" xfId="0" applyFont="1" applyFill="1" applyBorder="1" applyAlignment="1">
      <alignment horizontal="center" vertical="center" wrapText="1"/>
    </xf>
    <xf numFmtId="49" fontId="11" fillId="9" borderId="50" xfId="0" applyNumberFormat="1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left" vertical="center"/>
    </xf>
    <xf numFmtId="3" fontId="11" fillId="9" borderId="50" xfId="0" applyNumberFormat="1" applyFont="1" applyFill="1" applyBorder="1" applyAlignment="1">
      <alignment horizontal="right" vertical="center"/>
    </xf>
    <xf numFmtId="3" fontId="11" fillId="9" borderId="73" xfId="0" applyNumberFormat="1" applyFont="1" applyFill="1" applyBorder="1" applyAlignment="1">
      <alignment horizontal="right" vertical="center"/>
    </xf>
    <xf numFmtId="0" fontId="37" fillId="2" borderId="33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right" vertical="center"/>
    </xf>
    <xf numFmtId="9" fontId="37" fillId="2" borderId="33" xfId="0" applyNumberFormat="1" applyFont="1" applyFill="1" applyBorder="1" applyAlignment="1">
      <alignment horizontal="right" vertical="center"/>
    </xf>
    <xf numFmtId="165" fontId="10" fillId="6" borderId="72" xfId="0" applyNumberFormat="1" applyFont="1" applyFill="1" applyBorder="1" applyAlignment="1">
      <alignment horizontal="center" vertical="center" textRotation="90" wrapText="1"/>
    </xf>
    <xf numFmtId="3" fontId="10" fillId="6" borderId="72" xfId="0" applyNumberFormat="1" applyFont="1" applyFill="1" applyBorder="1" applyAlignment="1">
      <alignment horizontal="center" vertical="center" wrapText="1"/>
    </xf>
    <xf numFmtId="3" fontId="10" fillId="6" borderId="77" xfId="0" applyNumberFormat="1" applyFont="1" applyFill="1" applyBorder="1" applyAlignment="1">
      <alignment horizontal="center" vertical="center" wrapText="1"/>
    </xf>
    <xf numFmtId="0" fontId="7" fillId="2" borderId="65" xfId="0" applyFont="1" applyFill="1" applyBorder="1" applyAlignment="1" applyProtection="1">
      <alignment vertical="center" wrapText="1"/>
      <protection locked="0"/>
    </xf>
    <xf numFmtId="49" fontId="7" fillId="2" borderId="36" xfId="0" applyNumberFormat="1" applyFont="1" applyFill="1" applyBorder="1" applyAlignment="1" applyProtection="1">
      <alignment vertical="center" wrapText="1"/>
      <protection locked="0"/>
    </xf>
    <xf numFmtId="14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3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3" fontId="7" fillId="2" borderId="36" xfId="0" applyNumberFormat="1" applyFont="1" applyFill="1" applyBorder="1" applyAlignment="1" applyProtection="1">
      <alignment vertical="center" wrapText="1"/>
      <protection locked="0"/>
    </xf>
    <xf numFmtId="3" fontId="7" fillId="2" borderId="37" xfId="0" applyNumberFormat="1" applyFont="1" applyFill="1" applyBorder="1" applyAlignment="1" applyProtection="1">
      <alignment vertical="center" wrapText="1"/>
      <protection locked="0"/>
    </xf>
    <xf numFmtId="0" fontId="6" fillId="2" borderId="49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/>
    </xf>
    <xf numFmtId="3" fontId="37" fillId="2" borderId="38" xfId="0" applyNumberFormat="1" applyFont="1" applyFill="1" applyBorder="1" applyAlignment="1">
      <alignment horizontal="right" vertical="center"/>
    </xf>
    <xf numFmtId="9" fontId="37" fillId="2" borderId="38" xfId="0" applyNumberFormat="1" applyFont="1" applyFill="1" applyBorder="1" applyAlignment="1">
      <alignment horizontal="right" vertical="center"/>
    </xf>
    <xf numFmtId="1" fontId="37" fillId="2" borderId="33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vertical="center"/>
    </xf>
    <xf numFmtId="49" fontId="12" fillId="10" borderId="36" xfId="0" applyNumberFormat="1" applyFont="1" applyFill="1" applyBorder="1" applyAlignment="1">
      <alignment vertical="center" wrapText="1"/>
    </xf>
    <xf numFmtId="0" fontId="12" fillId="10" borderId="36" xfId="0" applyFont="1" applyFill="1" applyBorder="1" applyAlignment="1">
      <alignment vertical="center"/>
    </xf>
    <xf numFmtId="0" fontId="12" fillId="10" borderId="36" xfId="0" applyFont="1" applyFill="1" applyBorder="1" applyAlignment="1">
      <alignment vertical="center" wrapText="1"/>
    </xf>
    <xf numFmtId="3" fontId="12" fillId="17" borderId="60" xfId="0" applyNumberFormat="1" applyFont="1" applyFill="1" applyBorder="1" applyAlignment="1">
      <alignment horizontal="right" vertical="center"/>
    </xf>
    <xf numFmtId="3" fontId="12" fillId="17" borderId="39" xfId="0" applyNumberFormat="1" applyFont="1" applyFill="1" applyBorder="1" applyAlignment="1">
      <alignment horizontal="right" vertical="center"/>
    </xf>
    <xf numFmtId="3" fontId="12" fillId="17" borderId="4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vertical="center"/>
    </xf>
    <xf numFmtId="0" fontId="6" fillId="2" borderId="38" xfId="0" applyFont="1" applyFill="1" applyBorder="1" applyAlignment="1">
      <alignment vertical="center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32" xfId="0" applyFont="1" applyFill="1" applyBorder="1" applyAlignment="1">
      <alignment vertical="center"/>
    </xf>
    <xf numFmtId="0" fontId="37" fillId="2" borderId="33" xfId="0" applyFont="1" applyFill="1" applyBorder="1" applyAlignment="1">
      <alignment vertical="center"/>
    </xf>
    <xf numFmtId="0" fontId="37" fillId="2" borderId="32" xfId="0" applyFont="1" applyFill="1" applyBorder="1" applyAlignment="1">
      <alignment vertical="center"/>
    </xf>
    <xf numFmtId="3" fontId="37" fillId="2" borderId="32" xfId="0" applyNumberFormat="1" applyFont="1" applyFill="1" applyBorder="1" applyAlignment="1">
      <alignment horizontal="right" vertical="center"/>
    </xf>
    <xf numFmtId="9" fontId="37" fillId="2" borderId="32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6" fillId="18" borderId="56" xfId="0" applyNumberFormat="1" applyFont="1" applyFill="1" applyBorder="1" applyAlignment="1" applyProtection="1">
      <alignment horizontal="right" vertical="center"/>
    </xf>
    <xf numFmtId="0" fontId="7" fillId="0" borderId="5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right" vertical="center"/>
    </xf>
    <xf numFmtId="0" fontId="6" fillId="3" borderId="55" xfId="0" applyFont="1" applyFill="1" applyBorder="1" applyAlignment="1" applyProtection="1">
      <alignment horizontal="right" vertical="center"/>
    </xf>
    <xf numFmtId="0" fontId="6" fillId="3" borderId="57" xfId="0" applyFont="1" applyFill="1" applyBorder="1" applyAlignment="1" applyProtection="1">
      <alignment horizontal="right" vertical="center"/>
    </xf>
    <xf numFmtId="0" fontId="6" fillId="3" borderId="58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3" xfId="0" applyNumberFormat="1" applyFont="1" applyBorder="1" applyAlignment="1" applyProtection="1">
      <alignment horizontal="center" vertical="center" wrapText="1"/>
      <protection locked="0"/>
    </xf>
    <xf numFmtId="166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65" fontId="10" fillId="6" borderId="74" xfId="0" applyNumberFormat="1" applyFont="1" applyFill="1" applyBorder="1" applyAlignment="1">
      <alignment horizontal="center" vertical="center" wrapText="1"/>
    </xf>
    <xf numFmtId="165" fontId="10" fillId="6" borderId="75" xfId="0" applyNumberFormat="1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76" xfId="0" applyFont="1" applyFill="1" applyBorder="1" applyAlignment="1">
      <alignment horizontal="center" vertical="center" wrapText="1"/>
    </xf>
    <xf numFmtId="0" fontId="10" fillId="6" borderId="75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166" fontId="7" fillId="0" borderId="9" xfId="0" applyNumberFormat="1" applyFont="1" applyBorder="1" applyAlignment="1" applyProtection="1">
      <alignment horizontal="center" vertical="center" wrapText="1"/>
      <protection locked="0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169" fontId="7" fillId="0" borderId="20" xfId="0" applyNumberFormat="1" applyFont="1" applyBorder="1" applyAlignment="1" applyProtection="1">
      <alignment horizontal="center" vertical="center" wrapText="1"/>
      <protection locked="0"/>
    </xf>
    <xf numFmtId="169" fontId="7" fillId="0" borderId="36" xfId="0" applyNumberFormat="1" applyFont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12" borderId="25" xfId="0" applyFont="1" applyFill="1" applyBorder="1" applyAlignment="1" applyProtection="1">
      <alignment horizontal="center" vertical="center" wrapText="1"/>
    </xf>
    <xf numFmtId="0" fontId="4" fillId="12" borderId="18" xfId="0" applyFont="1" applyFill="1" applyBorder="1" applyAlignment="1" applyProtection="1">
      <alignment horizontal="center" vertical="center" wrapText="1"/>
    </xf>
    <xf numFmtId="0" fontId="4" fillId="12" borderId="51" xfId="0" applyFont="1" applyFill="1" applyBorder="1" applyAlignment="1" applyProtection="1">
      <alignment horizontal="center" vertical="center" wrapText="1"/>
    </xf>
    <xf numFmtId="0" fontId="4" fillId="12" borderId="52" xfId="0" applyFont="1" applyFill="1" applyBorder="1" applyAlignment="1" applyProtection="1">
      <alignment horizontal="center" vertical="center" wrapText="1"/>
    </xf>
    <xf numFmtId="0" fontId="4" fillId="12" borderId="50" xfId="0" applyFont="1" applyFill="1" applyBorder="1" applyAlignment="1" applyProtection="1">
      <alignment horizontal="center" vertical="center" wrapText="1"/>
    </xf>
    <xf numFmtId="0" fontId="4" fillId="12" borderId="15" xfId="0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 applyProtection="1">
      <alignment horizontal="center" vertical="center" wrapText="1"/>
    </xf>
    <xf numFmtId="0" fontId="4" fillId="12" borderId="21" xfId="0" applyFont="1" applyFill="1" applyBorder="1" applyAlignment="1" applyProtection="1">
      <alignment horizontal="center" vertical="center" wrapText="1"/>
    </xf>
    <xf numFmtId="0" fontId="4" fillId="12" borderId="45" xfId="0" applyFont="1" applyFill="1" applyBorder="1" applyAlignment="1" applyProtection="1">
      <alignment horizontal="center" vertical="center" wrapText="1"/>
    </xf>
    <xf numFmtId="0" fontId="26" fillId="3" borderId="20" xfId="0" applyFont="1" applyFill="1" applyBorder="1" applyAlignment="1" applyProtection="1">
      <alignment horizontal="center" vertical="center" wrapText="1"/>
    </xf>
    <xf numFmtId="0" fontId="26" fillId="3" borderId="19" xfId="0" applyFont="1" applyFill="1" applyBorder="1" applyAlignment="1" applyProtection="1">
      <alignment horizontal="center" vertical="center" wrapText="1"/>
    </xf>
    <xf numFmtId="3" fontId="10" fillId="13" borderId="9" xfId="0" applyNumberFormat="1" applyFont="1" applyFill="1" applyBorder="1" applyAlignment="1" applyProtection="1">
      <alignment horizontal="center" vertical="center" wrapText="1"/>
    </xf>
    <xf numFmtId="3" fontId="10" fillId="13" borderId="7" xfId="0" applyNumberFormat="1" applyFont="1" applyFill="1" applyBorder="1" applyAlignment="1" applyProtection="1">
      <alignment horizontal="center" vertical="center" wrapText="1"/>
    </xf>
    <xf numFmtId="3" fontId="10" fillId="13" borderId="11" xfId="0" applyNumberFormat="1" applyFont="1" applyFill="1" applyBorder="1" applyAlignment="1" applyProtection="1">
      <alignment horizontal="center" vertical="center" wrapText="1"/>
    </xf>
    <xf numFmtId="3" fontId="10" fillId="13" borderId="12" xfId="0" applyNumberFormat="1" applyFont="1" applyFill="1" applyBorder="1" applyAlignment="1" applyProtection="1">
      <alignment horizontal="center" vertical="center" wrapText="1"/>
    </xf>
    <xf numFmtId="3" fontId="10" fillId="13" borderId="8" xfId="0" applyNumberFormat="1" applyFont="1" applyFill="1" applyBorder="1" applyAlignment="1" applyProtection="1">
      <alignment horizontal="center" vertical="center" wrapText="1"/>
    </xf>
    <xf numFmtId="3" fontId="10" fillId="13" borderId="4" xfId="0" applyNumberFormat="1" applyFont="1" applyFill="1" applyBorder="1" applyAlignment="1" applyProtection="1">
      <alignment horizontal="center" vertical="center" wrapText="1"/>
    </xf>
    <xf numFmtId="49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78" xfId="0" applyNumberFormat="1" applyFont="1" applyFill="1" applyBorder="1" applyAlignment="1">
      <alignment horizontal="center" vertical="center" wrapText="1"/>
    </xf>
    <xf numFmtId="3" fontId="10" fillId="6" borderId="79" xfId="0" applyNumberFormat="1" applyFont="1" applyFill="1" applyBorder="1" applyAlignment="1">
      <alignment horizontal="center" vertical="center" wrapText="1"/>
    </xf>
    <xf numFmtId="3" fontId="10" fillId="17" borderId="23" xfId="0" applyNumberFormat="1" applyFont="1" applyFill="1" applyBorder="1" applyAlignment="1">
      <alignment horizontal="center" vertical="center" wrapText="1"/>
    </xf>
    <xf numFmtId="3" fontId="10" fillId="19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4" fontId="0" fillId="0" borderId="0" xfId="0" applyNumberFormat="1" applyAlignment="1">
      <alignment horizontal="left" vertical="center" wrapText="1"/>
    </xf>
    <xf numFmtId="3" fontId="39" fillId="12" borderId="15" xfId="0" applyNumberFormat="1" applyFont="1" applyFill="1" applyBorder="1" applyAlignment="1">
      <alignment vertical="center"/>
    </xf>
    <xf numFmtId="3" fontId="39" fillId="12" borderId="21" xfId="0" applyNumberFormat="1" applyFont="1" applyFill="1" applyBorder="1" applyAlignment="1">
      <alignment vertical="center"/>
    </xf>
    <xf numFmtId="3" fontId="39" fillId="17" borderId="80" xfId="0" applyNumberFormat="1" applyFont="1" applyFill="1" applyBorder="1" applyAlignment="1">
      <alignment vertical="center"/>
    </xf>
    <xf numFmtId="3" fontId="39" fillId="19" borderId="17" xfId="0" applyNumberFormat="1" applyFont="1" applyFill="1" applyBorder="1" applyAlignment="1">
      <alignment vertical="center"/>
    </xf>
    <xf numFmtId="3" fontId="39" fillId="19" borderId="8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" fontId="39" fillId="12" borderId="51" xfId="0" applyNumberFormat="1" applyFont="1" applyFill="1" applyBorder="1" applyAlignment="1">
      <alignment vertical="center"/>
    </xf>
    <xf numFmtId="3" fontId="39" fillId="12" borderId="52" xfId="0" applyNumberFormat="1" applyFont="1" applyFill="1" applyBorder="1" applyAlignment="1">
      <alignment vertical="center"/>
    </xf>
    <xf numFmtId="3" fontId="39" fillId="17" borderId="81" xfId="0" applyNumberFormat="1" applyFont="1" applyFill="1" applyBorder="1" applyAlignment="1">
      <alignment vertical="center"/>
    </xf>
    <xf numFmtId="3" fontId="39" fillId="19" borderId="81" xfId="0" applyNumberFormat="1" applyFont="1" applyFill="1" applyBorder="1" applyAlignment="1">
      <alignment vertical="center"/>
    </xf>
  </cellXfs>
  <cellStyles count="4">
    <cellStyle name="Ezres 2" xfId="2" xr:uid="{14491A87-652E-8545-BC85-6D98BD548E18}"/>
    <cellStyle name="Normál" xfId="0" builtinId="0"/>
    <cellStyle name="Rossz" xfId="3" builtinId="27"/>
    <cellStyle name="Százalék" xfId="1" builtinId="5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charset val="238"/>
        <scheme val="major"/>
      </font>
      <alignment vertical="center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maj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charset val="238"/>
        <scheme val="major"/>
      </font>
      <alignment vertical="center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163290</xdr:colOff>
      <xdr:row>4</xdr:row>
      <xdr:rowOff>263071</xdr:rowOff>
    </xdr:from>
    <xdr:to>
      <xdr:col>13</xdr:col>
      <xdr:colOff>804844</xdr:colOff>
      <xdr:row>8</xdr:row>
      <xdr:rowOff>344714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EC3003CC-63CF-4373-9C51-94B3D7DF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5190" y="999671"/>
          <a:ext cx="2381453" cy="1002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136066</xdr:colOff>
      <xdr:row>4</xdr:row>
      <xdr:rowOff>317495</xdr:rowOff>
    </xdr:from>
    <xdr:to>
      <xdr:col>7</xdr:col>
      <xdr:colOff>943429</xdr:colOff>
      <xdr:row>8</xdr:row>
      <xdr:rowOff>343223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107305C5-998D-49C5-A271-970F8595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516" y="1054095"/>
          <a:ext cx="2248813" cy="946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600545</xdr:colOff>
      <xdr:row>6</xdr:row>
      <xdr:rowOff>102392</xdr:rowOff>
    </xdr:from>
    <xdr:to>
      <xdr:col>11</xdr:col>
      <xdr:colOff>697248</xdr:colOff>
      <xdr:row>11</xdr:row>
      <xdr:rowOff>26708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87B64A4-EEBA-4769-9728-C4D4BF585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5345" y="1575592"/>
          <a:ext cx="2509703" cy="10482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4EF4BD-19EF-4AA0-BDB7-519316013BCB}" name="Táblázat1" displayName="Táblázat1" ref="A13:N53" totalsRowShown="0" headerRowDxfId="78" dataDxfId="76" headerRowBorderDxfId="77" tableBorderDxfId="75">
  <tableColumns count="14">
    <tableColumn id="1" xr3:uid="{DAB9B771-9527-4DFE-A183-59A1982EE4FF}" name="Sorszám" dataDxfId="74"/>
    <tableColumn id="2" xr3:uid="{5D9E6059-90DC-44AE-8246-1E987AB43A4D}" name="Költségkategória _x000a_(fősor)" dataDxfId="73"/>
    <tableColumn id="10" xr3:uid="{B48C6DFA-DC22-4F22-8D58-8877B655C63F}" name="Költségelem megnevezése" dataDxfId="72"/>
    <tableColumn id="4" xr3:uid="{4A0BC6B5-B438-40F7-85F3-3EFF2EF90F3B}" name="Számla_x000a_sorszáma" dataDxfId="71"/>
    <tableColumn id="5" xr3:uid="{C2C772C8-DD31-4104-BB36-99E017666EF7}" name="Számla kiállításának dátuma" dataDxfId="70"/>
    <tableColumn id="6" xr3:uid="{F5ED4124-8691-44C4-B4D7-C0234D0EEEBF}" name="Teljesítés dátuma" dataDxfId="69"/>
    <tableColumn id="7" xr3:uid="{9872F33B-BC4A-4CC6-B66E-D353F703321D}" name="Számla kifizetésének dátuma" dataDxfId="68" dataCellStyle="Százalék"/>
    <tableColumn id="8" xr3:uid="{9C32E184-3E91-4367-BA1F-DB4606B94F88}" name="Szállító / _x000a_Kiállító neve" dataDxfId="67"/>
    <tableColumn id="9" xr3:uid="{84AEE52A-859C-4A81-B275-67BFBD0B1907}" name="Szállító / Kiállító adószáma" dataDxfId="66"/>
    <tableColumn id="11" xr3:uid="{7BB26293-761F-48BC-ACF9-324CF5DCC0EF}" name="Termék/szolgáltatás megnevezése - gazdasági esemény rövid leírása" dataDxfId="65"/>
    <tableColumn id="12" xr3:uid="{A2EBA6EA-5BAE-47AF-938D-2FE65FCEF856}" name="Nettó összeg" dataDxfId="64"/>
    <tableColumn id="13" xr3:uid="{DCEE4558-2EAA-4BA6-9B08-E52ED444863B}" name="ÁFA_x000a_összeg" dataDxfId="63"/>
    <tableColumn id="14" xr3:uid="{9C9AF28A-FEE0-466C-84FD-9525F1D64FD1}" name="Bruttó összeg" dataDxfId="62">
      <calculatedColumnFormula>Táblázat1[[#This Row],[Nettó összeg]]+Táblázat1[[#This Row],[ÁFA
összeg]]</calculatedColumnFormula>
    </tableColumn>
    <tableColumn id="15" xr3:uid="{80183B0A-B45B-4AC6-B381-57B07FC06C8F}" name="TÁMOGATÁS _x000a_terhére _x000a_elszámolni kívánt _x000a_összeg" dataDxfId="6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2AB7E7-1E09-4842-BA0B-7A44D62C5466}" name="Táblázat13" displayName="Táblázat13" ref="A13:H44" totalsRowShown="0" headerRowDxfId="60" dataDxfId="58" headerRowBorderDxfId="59" tableBorderDxfId="57">
  <tableColumns count="8">
    <tableColumn id="1" xr3:uid="{70EC0683-1C99-49F2-A45A-418C4E4E7EB5}" name="Sorszám" dataDxfId="56"/>
    <tableColumn id="2" xr3:uid="{6EBA0A54-999E-4AD3-A4A0-DD5F53FCDB57}" name="Költségkategória _x000a_(fősor)" dataDxfId="55"/>
    <tableColumn id="10" xr3:uid="{46949BE8-7FEA-4C8B-9EF8-720D42FEBA2B}" name="Költségelem megnevezése" dataDxfId="54"/>
    <tableColumn id="8" xr3:uid="{4753D016-8DAE-4804-AE6C-B3CE4C3A077B}" name="Tevékenység vagy megbízási szerződés_x000a_kezdete" dataDxfId="53"/>
    <tableColumn id="3" xr3:uid="{D2747138-4F0D-48FA-B4E9-610C18D6EB95}" name="Tevékenység vagy megbízási szerződés_x000a_vége" dataDxfId="52"/>
    <tableColumn id="9" xr3:uid="{DFF7B184-15B9-4600-B58E-F883995CE5D5}" name="Résztvevő(k)_x000a_létszáma " dataDxfId="51"/>
    <tableColumn id="12" xr3:uid="{A0B8FAB2-5375-40EA-AC84-C2342A5202CC}" name="Bruttó bér/juttatás/díj/ járulék összege" dataDxfId="50"/>
    <tableColumn id="15" xr3:uid="{9B7DE8E7-C85A-42E5-BC12-853EAC2350C9}" name="Kifizetés_x000a_dátuma" dataDxfId="4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5BE8-F534-4021-ABA4-1F862BEBA5E5}">
  <dimension ref="A1:B34"/>
  <sheetViews>
    <sheetView zoomScale="80" zoomScaleNormal="80" workbookViewId="0">
      <selection activeCell="J1" sqref="J1"/>
    </sheetView>
  </sheetViews>
  <sheetFormatPr defaultColWidth="8.7265625" defaultRowHeight="14.5" x14ac:dyDescent="0.35"/>
  <cols>
    <col min="1" max="1" width="4.26953125" style="160" customWidth="1"/>
    <col min="2" max="2" width="129.1796875" style="80" customWidth="1"/>
    <col min="3" max="16384" width="8.7265625" style="159"/>
  </cols>
  <sheetData>
    <row r="1" spans="1:2" ht="17" x14ac:dyDescent="0.35">
      <c r="A1" s="158" t="s">
        <v>0</v>
      </c>
    </row>
    <row r="3" spans="1:2" x14ac:dyDescent="0.35">
      <c r="A3" s="160" t="s">
        <v>1</v>
      </c>
    </row>
    <row r="5" spans="1:2" ht="29" x14ac:dyDescent="0.35">
      <c r="A5" s="161">
        <v>1</v>
      </c>
      <c r="B5" s="80" t="s">
        <v>91</v>
      </c>
    </row>
    <row r="6" spans="1:2" x14ac:dyDescent="0.35">
      <c r="A6" s="161"/>
      <c r="B6" s="80" t="s">
        <v>2</v>
      </c>
    </row>
    <row r="7" spans="1:2" x14ac:dyDescent="0.35">
      <c r="A7" s="161"/>
    </row>
    <row r="8" spans="1:2" ht="135" customHeight="1" x14ac:dyDescent="0.35">
      <c r="A8" s="161">
        <v>2</v>
      </c>
      <c r="B8" s="80" t="s">
        <v>100</v>
      </c>
    </row>
    <row r="9" spans="1:2" x14ac:dyDescent="0.35">
      <c r="A9" s="161"/>
    </row>
    <row r="10" spans="1:2" ht="21.5" customHeight="1" x14ac:dyDescent="0.35">
      <c r="A10" s="161">
        <v>3</v>
      </c>
      <c r="B10" s="80" t="s">
        <v>92</v>
      </c>
    </row>
    <row r="11" spans="1:2" ht="68" customHeight="1" x14ac:dyDescent="0.35">
      <c r="A11" s="160" t="s">
        <v>3</v>
      </c>
      <c r="B11" s="80" t="s">
        <v>143</v>
      </c>
    </row>
    <row r="12" spans="1:2" ht="48" customHeight="1" x14ac:dyDescent="0.35">
      <c r="A12" s="160" t="s">
        <v>4</v>
      </c>
      <c r="B12" s="80" t="s">
        <v>146</v>
      </c>
    </row>
    <row r="13" spans="1:2" ht="34" customHeight="1" x14ac:dyDescent="0.35">
      <c r="A13" s="160" t="s">
        <v>5</v>
      </c>
      <c r="B13" s="80" t="s">
        <v>6</v>
      </c>
    </row>
    <row r="14" spans="1:2" ht="34" customHeight="1" x14ac:dyDescent="0.35">
      <c r="A14" s="160" t="s">
        <v>7</v>
      </c>
      <c r="B14" s="80" t="s">
        <v>8</v>
      </c>
    </row>
    <row r="15" spans="1:2" ht="77.5" customHeight="1" x14ac:dyDescent="0.35">
      <c r="A15" s="160" t="s">
        <v>9</v>
      </c>
      <c r="B15" s="80" t="s">
        <v>89</v>
      </c>
    </row>
    <row r="16" spans="1:2" ht="19.5" customHeight="1" x14ac:dyDescent="0.35">
      <c r="A16" s="160" t="s">
        <v>10</v>
      </c>
      <c r="B16" s="80" t="s">
        <v>88</v>
      </c>
    </row>
    <row r="17" spans="1:2" ht="19.5" customHeight="1" x14ac:dyDescent="0.35">
      <c r="A17" s="160" t="s">
        <v>11</v>
      </c>
      <c r="B17" s="80" t="s">
        <v>12</v>
      </c>
    </row>
    <row r="18" spans="1:2" x14ac:dyDescent="0.35">
      <c r="A18" s="162"/>
    </row>
    <row r="19" spans="1:2" ht="63" customHeight="1" x14ac:dyDescent="0.35">
      <c r="A19" s="161">
        <v>4</v>
      </c>
      <c r="B19" s="80" t="s">
        <v>93</v>
      </c>
    </row>
    <row r="20" spans="1:2" x14ac:dyDescent="0.35">
      <c r="A20" s="162"/>
    </row>
    <row r="21" spans="1:2" ht="34" customHeight="1" x14ac:dyDescent="0.35">
      <c r="A21" s="161">
        <v>5</v>
      </c>
      <c r="B21" s="163" t="s">
        <v>94</v>
      </c>
    </row>
    <row r="22" spans="1:2" x14ac:dyDescent="0.35">
      <c r="A22" s="162"/>
    </row>
    <row r="23" spans="1:2" ht="17" x14ac:dyDescent="0.35">
      <c r="A23" s="158" t="s">
        <v>13</v>
      </c>
    </row>
    <row r="24" spans="1:2" ht="50" customHeight="1" x14ac:dyDescent="0.35">
      <c r="A24" s="335" t="s">
        <v>95</v>
      </c>
      <c r="B24" s="336"/>
    </row>
    <row r="25" spans="1:2" x14ac:dyDescent="0.35">
      <c r="A25" s="162"/>
    </row>
    <row r="26" spans="1:2" ht="50" customHeight="1" x14ac:dyDescent="0.35">
      <c r="A26" s="164">
        <v>6</v>
      </c>
      <c r="B26" s="163" t="s">
        <v>147</v>
      </c>
    </row>
    <row r="27" spans="1:2" x14ac:dyDescent="0.35">
      <c r="A27" s="162"/>
    </row>
    <row r="28" spans="1:2" ht="50" customHeight="1" x14ac:dyDescent="0.35">
      <c r="A28" s="164">
        <v>7</v>
      </c>
      <c r="B28" s="80" t="s">
        <v>148</v>
      </c>
    </row>
    <row r="29" spans="1:2" x14ac:dyDescent="0.35">
      <c r="A29" s="165"/>
    </row>
    <row r="30" spans="1:2" ht="50" customHeight="1" x14ac:dyDescent="0.35">
      <c r="A30" s="164">
        <v>8</v>
      </c>
      <c r="B30" s="80" t="s">
        <v>96</v>
      </c>
    </row>
    <row r="31" spans="1:2" x14ac:dyDescent="0.35">
      <c r="A31" s="166"/>
    </row>
    <row r="32" spans="1:2" ht="34" customHeight="1" x14ac:dyDescent="0.35">
      <c r="A32" s="164">
        <v>9</v>
      </c>
      <c r="B32" s="80" t="s">
        <v>97</v>
      </c>
    </row>
    <row r="33" spans="1:2" x14ac:dyDescent="0.35">
      <c r="A33" s="166"/>
    </row>
    <row r="34" spans="1:2" ht="34" customHeight="1" x14ac:dyDescent="0.35">
      <c r="A34" s="164">
        <v>10</v>
      </c>
      <c r="B34" s="80" t="s">
        <v>98</v>
      </c>
    </row>
  </sheetData>
  <sheetProtection algorithmName="SHA-512" hashValue="39t93siTYT/pJZQbCoSKp9vRpjSJZ9DcYCYXAgS8bmd9F8uo1mgaSZu6o/L7D3YPMj9rwE6FIAc57mJAfMwdCg==" saltValue="452tx97EWaED7B8rcdm9Xg==" spinCount="100000" sheet="1" formatColumns="0" formatRows="0"/>
  <mergeCells count="1">
    <mergeCell ref="A24:B2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0C20-D5BA-4DA9-8A91-7C1AD46FAFD0}">
  <dimension ref="A1:BL302"/>
  <sheetViews>
    <sheetView zoomScale="70" zoomScaleNormal="70" zoomScaleSheetLayoutView="70" workbookViewId="0">
      <selection sqref="A1:K3"/>
    </sheetView>
  </sheetViews>
  <sheetFormatPr defaultColWidth="8.7265625" defaultRowHeight="14.5" x14ac:dyDescent="0.35"/>
  <cols>
    <col min="1" max="1" width="4.1796875" style="42" customWidth="1"/>
    <col min="2" max="2" width="22.81640625" style="42" customWidth="1"/>
    <col min="3" max="3" width="22" style="42" customWidth="1"/>
    <col min="4" max="4" width="16.1796875" style="232" customWidth="1"/>
    <col min="5" max="7" width="13.6328125" style="42" customWidth="1"/>
    <col min="8" max="8" width="20.6328125" style="235" customWidth="1"/>
    <col min="9" max="9" width="15.1796875" style="223" customWidth="1"/>
    <col min="10" max="10" width="20.6328125" style="235" customWidth="1"/>
    <col min="11" max="13" width="12.453125" style="43" customWidth="1"/>
    <col min="14" max="14" width="13.6328125" style="69" customWidth="1"/>
    <col min="15" max="15" width="34.7265625" style="180" customWidth="1"/>
    <col min="16" max="64" width="8.7265625" style="181"/>
    <col min="65" max="16384" width="8.7265625" style="182"/>
  </cols>
  <sheetData>
    <row r="1" spans="1:63" s="170" customFormat="1" ht="14.5" customHeight="1" x14ac:dyDescent="0.35">
      <c r="A1" s="337" t="s">
        <v>104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6" t="s">
        <v>86</v>
      </c>
      <c r="M1" s="347"/>
      <c r="N1" s="77">
        <f>N54</f>
        <v>0</v>
      </c>
      <c r="O1" s="169"/>
    </row>
    <row r="2" spans="1:63" s="170" customFormat="1" ht="14.5" customHeight="1" x14ac:dyDescent="0.3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2"/>
      <c r="L2" s="348" t="s">
        <v>87</v>
      </c>
      <c r="M2" s="349"/>
      <c r="N2" s="78">
        <f>'személyi költségek'!G45</f>
        <v>0</v>
      </c>
      <c r="O2" s="169"/>
    </row>
    <row r="3" spans="1:63" s="170" customFormat="1" ht="14.5" customHeight="1" x14ac:dyDescent="0.35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5"/>
      <c r="L3" s="350" t="s">
        <v>81</v>
      </c>
      <c r="M3" s="351"/>
      <c r="N3" s="76">
        <f>SUM(N1:N2)</f>
        <v>0</v>
      </c>
      <c r="O3" s="169"/>
    </row>
    <row r="4" spans="1:63" s="170" customFormat="1" x14ac:dyDescent="0.35">
      <c r="A4" s="362" t="s">
        <v>14</v>
      </c>
      <c r="B4" s="363"/>
      <c r="C4" s="363"/>
      <c r="D4" s="363"/>
      <c r="E4" s="363"/>
      <c r="F4" s="364"/>
      <c r="G4" s="365"/>
      <c r="H4" s="366"/>
      <c r="I4" s="366"/>
      <c r="J4" s="366"/>
      <c r="K4" s="367"/>
      <c r="L4" s="353"/>
      <c r="M4" s="354"/>
      <c r="N4" s="355"/>
      <c r="O4" s="352" t="s">
        <v>15</v>
      </c>
    </row>
    <row r="5" spans="1:63" s="170" customFormat="1" ht="29" customHeight="1" x14ac:dyDescent="0.35">
      <c r="A5" s="362" t="s">
        <v>16</v>
      </c>
      <c r="B5" s="363"/>
      <c r="C5" s="363"/>
      <c r="D5" s="363"/>
      <c r="E5" s="363"/>
      <c r="F5" s="364"/>
      <c r="G5" s="365"/>
      <c r="H5" s="366"/>
      <c r="I5" s="366"/>
      <c r="J5" s="366"/>
      <c r="K5" s="367"/>
      <c r="L5" s="356"/>
      <c r="M5" s="357"/>
      <c r="N5" s="358"/>
      <c r="O5" s="352"/>
    </row>
    <row r="6" spans="1:63" s="170" customFormat="1" x14ac:dyDescent="0.35">
      <c r="A6" s="362" t="s">
        <v>135</v>
      </c>
      <c r="B6" s="363"/>
      <c r="C6" s="363"/>
      <c r="D6" s="363" t="s">
        <v>17</v>
      </c>
      <c r="E6" s="363"/>
      <c r="F6" s="363"/>
      <c r="G6" s="215"/>
      <c r="H6" s="371" t="s">
        <v>136</v>
      </c>
      <c r="I6" s="371"/>
      <c r="J6" s="371"/>
      <c r="K6" s="2"/>
      <c r="L6" s="356"/>
      <c r="M6" s="357"/>
      <c r="N6" s="358"/>
      <c r="O6" s="352"/>
    </row>
    <row r="7" spans="1:63" s="170" customFormat="1" x14ac:dyDescent="0.35">
      <c r="A7" s="362" t="s">
        <v>18</v>
      </c>
      <c r="B7" s="363"/>
      <c r="C7" s="363"/>
      <c r="D7" s="363"/>
      <c r="E7" s="363"/>
      <c r="F7" s="364"/>
      <c r="G7" s="365"/>
      <c r="H7" s="366"/>
      <c r="I7" s="366"/>
      <c r="J7" s="366"/>
      <c r="K7" s="367"/>
      <c r="L7" s="356"/>
      <c r="M7" s="357"/>
      <c r="N7" s="358"/>
      <c r="O7" s="352"/>
    </row>
    <row r="8" spans="1:63" s="170" customFormat="1" x14ac:dyDescent="0.35">
      <c r="A8" s="362" t="s">
        <v>19</v>
      </c>
      <c r="B8" s="363"/>
      <c r="C8" s="363"/>
      <c r="D8" s="363"/>
      <c r="E8" s="363"/>
      <c r="F8" s="364"/>
      <c r="G8" s="368"/>
      <c r="H8" s="369"/>
      <c r="I8" s="369"/>
      <c r="J8" s="369"/>
      <c r="K8" s="370"/>
      <c r="L8" s="356"/>
      <c r="M8" s="357"/>
      <c r="N8" s="358"/>
      <c r="O8" s="352"/>
    </row>
    <row r="9" spans="1:63" s="170" customFormat="1" ht="29" customHeight="1" x14ac:dyDescent="0.35">
      <c r="A9" s="362" t="s">
        <v>20</v>
      </c>
      <c r="B9" s="363"/>
      <c r="C9" s="363"/>
      <c r="D9" s="363"/>
      <c r="E9" s="363"/>
      <c r="F9" s="364"/>
      <c r="G9" s="365"/>
      <c r="H9" s="366"/>
      <c r="I9" s="366"/>
      <c r="J9" s="366"/>
      <c r="K9" s="367"/>
      <c r="L9" s="356"/>
      <c r="M9" s="357"/>
      <c r="N9" s="358"/>
      <c r="O9" s="352"/>
    </row>
    <row r="10" spans="1:63" s="170" customFormat="1" x14ac:dyDescent="0.35">
      <c r="A10" s="362" t="s">
        <v>21</v>
      </c>
      <c r="B10" s="363"/>
      <c r="C10" s="363"/>
      <c r="D10" s="363"/>
      <c r="E10" s="363"/>
      <c r="F10" s="364"/>
      <c r="G10" s="365"/>
      <c r="H10" s="366"/>
      <c r="I10" s="366"/>
      <c r="J10" s="366"/>
      <c r="K10" s="367"/>
      <c r="L10" s="356"/>
      <c r="M10" s="357"/>
      <c r="N10" s="358"/>
      <c r="O10" s="352"/>
    </row>
    <row r="11" spans="1:63" s="170" customFormat="1" ht="29" customHeight="1" thickBot="1" x14ac:dyDescent="0.4">
      <c r="A11" s="362" t="s">
        <v>22</v>
      </c>
      <c r="B11" s="363"/>
      <c r="C11" s="363"/>
      <c r="D11" s="363"/>
      <c r="E11" s="363"/>
      <c r="F11" s="364"/>
      <c r="G11" s="365"/>
      <c r="H11" s="366"/>
      <c r="I11" s="366"/>
      <c r="J11" s="366"/>
      <c r="K11" s="367"/>
      <c r="L11" s="359"/>
      <c r="M11" s="360"/>
      <c r="N11" s="361"/>
      <c r="O11" s="352"/>
    </row>
    <row r="12" spans="1:63" s="170" customFormat="1" ht="16" thickBot="1" x14ac:dyDescent="0.4">
      <c r="A12" s="23"/>
      <c r="B12" s="14"/>
      <c r="C12" s="15"/>
      <c r="D12" s="224"/>
      <c r="E12" s="15"/>
      <c r="F12" s="15"/>
      <c r="G12" s="14" t="s">
        <v>144</v>
      </c>
      <c r="H12" s="16"/>
      <c r="I12" s="16"/>
      <c r="J12" s="16"/>
      <c r="K12" s="17"/>
      <c r="L12" s="17"/>
      <c r="M12" s="239"/>
      <c r="N12" s="18"/>
      <c r="O12" s="171"/>
    </row>
    <row r="13" spans="1:63" s="170" customFormat="1" ht="72.650000000000006" customHeight="1" thickBot="1" x14ac:dyDescent="0.4">
      <c r="A13" s="24" t="s">
        <v>23</v>
      </c>
      <c r="B13" s="19" t="s">
        <v>24</v>
      </c>
      <c r="C13" s="19" t="s">
        <v>25</v>
      </c>
      <c r="D13" s="225" t="s">
        <v>137</v>
      </c>
      <c r="E13" s="19" t="s">
        <v>26</v>
      </c>
      <c r="F13" s="19" t="s">
        <v>27</v>
      </c>
      <c r="G13" s="19" t="s">
        <v>28</v>
      </c>
      <c r="H13" s="236" t="s">
        <v>138</v>
      </c>
      <c r="I13" s="20" t="s">
        <v>29</v>
      </c>
      <c r="J13" s="20" t="s">
        <v>30</v>
      </c>
      <c r="K13" s="21" t="s">
        <v>31</v>
      </c>
      <c r="L13" s="238" t="s">
        <v>142</v>
      </c>
      <c r="M13" s="21" t="s">
        <v>32</v>
      </c>
      <c r="N13" s="22" t="s">
        <v>33</v>
      </c>
      <c r="O13" s="83" t="s">
        <v>34</v>
      </c>
    </row>
    <row r="14" spans="1:63" s="173" customFormat="1" x14ac:dyDescent="0.35">
      <c r="A14" s="11">
        <f>ROW()-ROW($A$13)</f>
        <v>1</v>
      </c>
      <c r="B14" s="1"/>
      <c r="C14" s="1"/>
      <c r="D14" s="226"/>
      <c r="E14" s="2"/>
      <c r="F14" s="2"/>
      <c r="G14" s="5"/>
      <c r="H14" s="9"/>
      <c r="I14" s="216"/>
      <c r="J14" s="9"/>
      <c r="K14" s="6"/>
      <c r="L14" s="6"/>
      <c r="M14" s="6">
        <f>Táblázat1[[#This Row],[Nettó összeg]]+Táblázat1[[#This Row],[ÁFA
összeg]]</f>
        <v>0</v>
      </c>
      <c r="N14" s="10"/>
      <c r="O14" s="169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</row>
    <row r="15" spans="1:63" s="173" customFormat="1" x14ac:dyDescent="0.35">
      <c r="A15" s="1">
        <f t="shared" ref="A15:A23" si="0">ROW()-ROW($A$13)</f>
        <v>2</v>
      </c>
      <c r="B15" s="1"/>
      <c r="C15" s="1"/>
      <c r="D15" s="226"/>
      <c r="E15" s="2"/>
      <c r="F15" s="2"/>
      <c r="G15" s="5"/>
      <c r="H15" s="9"/>
      <c r="I15" s="216"/>
      <c r="J15" s="9"/>
      <c r="K15" s="6"/>
      <c r="L15" s="6"/>
      <c r="M15" s="6">
        <f>Táblázat1[[#This Row],[Nettó összeg]]+Táblázat1[[#This Row],[ÁFA
összeg]]</f>
        <v>0</v>
      </c>
      <c r="N15" s="10"/>
      <c r="O15" s="169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</row>
    <row r="16" spans="1:63" s="173" customFormat="1" x14ac:dyDescent="0.35">
      <c r="A16" s="1">
        <f t="shared" si="0"/>
        <v>3</v>
      </c>
      <c r="B16" s="1"/>
      <c r="C16" s="1"/>
      <c r="D16" s="226"/>
      <c r="E16" s="2"/>
      <c r="F16" s="2"/>
      <c r="G16" s="5"/>
      <c r="H16" s="9"/>
      <c r="I16" s="216"/>
      <c r="J16" s="9"/>
      <c r="K16" s="6"/>
      <c r="L16" s="6"/>
      <c r="M16" s="6">
        <f>Táblázat1[[#This Row],[Nettó összeg]]+Táblázat1[[#This Row],[ÁFA
összeg]]</f>
        <v>0</v>
      </c>
      <c r="N16" s="10"/>
      <c r="O16" s="169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</row>
    <row r="17" spans="1:63" s="173" customFormat="1" x14ac:dyDescent="0.35">
      <c r="A17" s="1">
        <f t="shared" si="0"/>
        <v>4</v>
      </c>
      <c r="B17" s="1"/>
      <c r="C17" s="1"/>
      <c r="D17" s="226"/>
      <c r="E17" s="2"/>
      <c r="F17" s="2"/>
      <c r="G17" s="5"/>
      <c r="H17" s="9"/>
      <c r="I17" s="216"/>
      <c r="J17" s="9"/>
      <c r="K17" s="6"/>
      <c r="L17" s="6"/>
      <c r="M17" s="6">
        <f>Táblázat1[[#This Row],[Nettó összeg]]+Táblázat1[[#This Row],[ÁFA
összeg]]</f>
        <v>0</v>
      </c>
      <c r="N17" s="10"/>
      <c r="O17" s="169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</row>
    <row r="18" spans="1:63" s="173" customFormat="1" x14ac:dyDescent="0.35">
      <c r="A18" s="1">
        <f t="shared" si="0"/>
        <v>5</v>
      </c>
      <c r="B18" s="1"/>
      <c r="C18" s="1"/>
      <c r="D18" s="226"/>
      <c r="E18" s="2"/>
      <c r="F18" s="2"/>
      <c r="G18" s="5"/>
      <c r="H18" s="9"/>
      <c r="I18" s="216"/>
      <c r="J18" s="9"/>
      <c r="K18" s="6"/>
      <c r="L18" s="6"/>
      <c r="M18" s="6">
        <f>Táblázat1[[#This Row],[Nettó összeg]]+Táblázat1[[#This Row],[ÁFA
összeg]]</f>
        <v>0</v>
      </c>
      <c r="N18" s="10"/>
      <c r="O18" s="169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</row>
    <row r="19" spans="1:63" s="173" customFormat="1" x14ac:dyDescent="0.35">
      <c r="A19" s="1">
        <f t="shared" si="0"/>
        <v>6</v>
      </c>
      <c r="B19" s="1"/>
      <c r="C19" s="1"/>
      <c r="D19" s="226"/>
      <c r="E19" s="2"/>
      <c r="F19" s="2"/>
      <c r="G19" s="5"/>
      <c r="H19" s="9"/>
      <c r="I19" s="216"/>
      <c r="J19" s="9"/>
      <c r="K19" s="6"/>
      <c r="L19" s="6"/>
      <c r="M19" s="6">
        <f>Táblázat1[[#This Row],[Nettó összeg]]+Táblázat1[[#This Row],[ÁFA
összeg]]</f>
        <v>0</v>
      </c>
      <c r="N19" s="10"/>
      <c r="O19" s="169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</row>
    <row r="20" spans="1:63" s="173" customFormat="1" x14ac:dyDescent="0.35">
      <c r="A20" s="1">
        <f t="shared" si="0"/>
        <v>7</v>
      </c>
      <c r="B20" s="1"/>
      <c r="C20" s="1"/>
      <c r="D20" s="226"/>
      <c r="E20" s="2"/>
      <c r="F20" s="2"/>
      <c r="G20" s="5"/>
      <c r="H20" s="9"/>
      <c r="I20" s="216"/>
      <c r="J20" s="9"/>
      <c r="K20" s="6"/>
      <c r="L20" s="6"/>
      <c r="M20" s="6">
        <f>Táblázat1[[#This Row],[Nettó összeg]]+Táblázat1[[#This Row],[ÁFA
összeg]]</f>
        <v>0</v>
      </c>
      <c r="N20" s="10"/>
      <c r="O20" s="169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</row>
    <row r="21" spans="1:63" s="173" customFormat="1" x14ac:dyDescent="0.35">
      <c r="A21" s="1">
        <f t="shared" si="0"/>
        <v>8</v>
      </c>
      <c r="B21" s="1"/>
      <c r="C21" s="1"/>
      <c r="D21" s="226"/>
      <c r="E21" s="2"/>
      <c r="F21" s="2"/>
      <c r="G21" s="5"/>
      <c r="H21" s="9"/>
      <c r="I21" s="216"/>
      <c r="J21" s="9"/>
      <c r="K21" s="6"/>
      <c r="L21" s="6"/>
      <c r="M21" s="6">
        <f>Táblázat1[[#This Row],[Nettó összeg]]+Táblázat1[[#This Row],[ÁFA
összeg]]</f>
        <v>0</v>
      </c>
      <c r="N21" s="10"/>
      <c r="O21" s="169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</row>
    <row r="22" spans="1:63" s="173" customFormat="1" x14ac:dyDescent="0.35">
      <c r="A22" s="1">
        <f t="shared" si="0"/>
        <v>9</v>
      </c>
      <c r="B22" s="1"/>
      <c r="C22" s="1"/>
      <c r="D22" s="226"/>
      <c r="E22" s="2"/>
      <c r="F22" s="2"/>
      <c r="G22" s="5"/>
      <c r="H22" s="9"/>
      <c r="I22" s="216"/>
      <c r="J22" s="9"/>
      <c r="K22" s="6"/>
      <c r="L22" s="6"/>
      <c r="M22" s="6">
        <f>Táblázat1[[#This Row],[Nettó összeg]]+Táblázat1[[#This Row],[ÁFA
összeg]]</f>
        <v>0</v>
      </c>
      <c r="N22" s="10"/>
      <c r="O22" s="169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</row>
    <row r="23" spans="1:63" s="173" customFormat="1" ht="15" thickBot="1" x14ac:dyDescent="0.4">
      <c r="A23" s="1">
        <f t="shared" si="0"/>
        <v>10</v>
      </c>
      <c r="B23" s="1"/>
      <c r="C23" s="1"/>
      <c r="D23" s="226"/>
      <c r="E23" s="2"/>
      <c r="F23" s="2"/>
      <c r="G23" s="5"/>
      <c r="H23" s="9"/>
      <c r="I23" s="216"/>
      <c r="J23" s="9"/>
      <c r="K23" s="6"/>
      <c r="L23" s="6"/>
      <c r="M23" s="6">
        <f>Táblázat1[[#This Row],[Nettó összeg]]+Táblázat1[[#This Row],[ÁFA
összeg]]</f>
        <v>0</v>
      </c>
      <c r="N23" s="10"/>
      <c r="O23" s="169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</row>
    <row r="24" spans="1:63" s="173" customFormat="1" ht="16" thickBot="1" x14ac:dyDescent="0.4">
      <c r="A24" s="23"/>
      <c r="B24" s="14"/>
      <c r="C24" s="15"/>
      <c r="D24" s="224"/>
      <c r="E24" s="15"/>
      <c r="F24" s="15"/>
      <c r="G24" s="14" t="s">
        <v>145</v>
      </c>
      <c r="H24" s="16"/>
      <c r="I24" s="16"/>
      <c r="J24" s="16"/>
      <c r="K24" s="17"/>
      <c r="L24" s="17"/>
      <c r="M24" s="239"/>
      <c r="N24" s="18"/>
      <c r="O24" s="169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</row>
    <row r="25" spans="1:63" s="173" customFormat="1" ht="73" thickBot="1" x14ac:dyDescent="0.4">
      <c r="A25" s="25" t="s">
        <v>23</v>
      </c>
      <c r="B25" s="26" t="s">
        <v>24</v>
      </c>
      <c r="C25" s="26" t="s">
        <v>25</v>
      </c>
      <c r="D25" s="227" t="s">
        <v>137</v>
      </c>
      <c r="E25" s="26" t="s">
        <v>26</v>
      </c>
      <c r="F25" s="26" t="s">
        <v>27</v>
      </c>
      <c r="G25" s="26" t="s">
        <v>28</v>
      </c>
      <c r="H25" s="236" t="s">
        <v>138</v>
      </c>
      <c r="I25" s="27" t="s">
        <v>29</v>
      </c>
      <c r="J25" s="27" t="s">
        <v>30</v>
      </c>
      <c r="K25" s="22" t="s">
        <v>31</v>
      </c>
      <c r="L25" s="238" t="s">
        <v>142</v>
      </c>
      <c r="M25" s="22" t="s">
        <v>32</v>
      </c>
      <c r="N25" s="22" t="s">
        <v>33</v>
      </c>
      <c r="O25" s="169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</row>
    <row r="26" spans="1:63" s="173" customFormat="1" x14ac:dyDescent="0.35">
      <c r="A26" s="11">
        <f>ROW()-ROW($A$25)</f>
        <v>1</v>
      </c>
      <c r="B26" s="1"/>
      <c r="C26" s="1"/>
      <c r="D26" s="226"/>
      <c r="E26" s="2"/>
      <c r="F26" s="2"/>
      <c r="G26" s="5"/>
      <c r="H26" s="9"/>
      <c r="I26" s="216"/>
      <c r="J26" s="9"/>
      <c r="K26" s="6"/>
      <c r="L26" s="6"/>
      <c r="M26" s="6">
        <f>Táblázat1[[#This Row],[Nettó összeg]]+Táblázat1[[#This Row],[ÁFA
összeg]]</f>
        <v>0</v>
      </c>
      <c r="N26" s="10"/>
      <c r="O26" s="169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</row>
    <row r="27" spans="1:63" s="173" customFormat="1" x14ac:dyDescent="0.35">
      <c r="A27" s="1">
        <f t="shared" ref="A27:A35" si="1">ROW()-ROW($A$25)</f>
        <v>2</v>
      </c>
      <c r="B27" s="1"/>
      <c r="C27" s="1"/>
      <c r="D27" s="226"/>
      <c r="E27" s="2"/>
      <c r="F27" s="2"/>
      <c r="G27" s="5"/>
      <c r="H27" s="9"/>
      <c r="I27" s="216"/>
      <c r="J27" s="9"/>
      <c r="K27" s="6"/>
      <c r="L27" s="6"/>
      <c r="M27" s="6">
        <f>Táblázat1[[#This Row],[Nettó összeg]]+Táblázat1[[#This Row],[ÁFA
összeg]]</f>
        <v>0</v>
      </c>
      <c r="N27" s="10"/>
      <c r="O27" s="169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</row>
    <row r="28" spans="1:63" s="173" customFormat="1" x14ac:dyDescent="0.35">
      <c r="A28" s="1">
        <f t="shared" si="1"/>
        <v>3</v>
      </c>
      <c r="B28" s="1"/>
      <c r="C28" s="1"/>
      <c r="D28" s="226"/>
      <c r="E28" s="2"/>
      <c r="F28" s="2"/>
      <c r="G28" s="5"/>
      <c r="H28" s="9"/>
      <c r="I28" s="216"/>
      <c r="J28" s="9"/>
      <c r="K28" s="6"/>
      <c r="L28" s="6"/>
      <c r="M28" s="6">
        <f>Táblázat1[[#This Row],[Nettó összeg]]+Táblázat1[[#This Row],[ÁFA
összeg]]</f>
        <v>0</v>
      </c>
      <c r="N28" s="10"/>
      <c r="O28" s="169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</row>
    <row r="29" spans="1:63" s="173" customFormat="1" x14ac:dyDescent="0.35">
      <c r="A29" s="1">
        <f t="shared" si="1"/>
        <v>4</v>
      </c>
      <c r="B29" s="1"/>
      <c r="C29" s="1"/>
      <c r="D29" s="226"/>
      <c r="E29" s="2"/>
      <c r="F29" s="2"/>
      <c r="G29" s="5"/>
      <c r="H29" s="9"/>
      <c r="I29" s="216"/>
      <c r="J29" s="9"/>
      <c r="K29" s="6"/>
      <c r="L29" s="6"/>
      <c r="M29" s="6">
        <f>Táblázat1[[#This Row],[Nettó összeg]]+Táblázat1[[#This Row],[ÁFA
összeg]]</f>
        <v>0</v>
      </c>
      <c r="N29" s="10"/>
      <c r="O29" s="169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</row>
    <row r="30" spans="1:63" s="173" customFormat="1" x14ac:dyDescent="0.35">
      <c r="A30" s="1">
        <f t="shared" si="1"/>
        <v>5</v>
      </c>
      <c r="B30" s="1"/>
      <c r="C30" s="1"/>
      <c r="D30" s="226"/>
      <c r="E30" s="2"/>
      <c r="F30" s="2"/>
      <c r="G30" s="5"/>
      <c r="H30" s="9"/>
      <c r="I30" s="216"/>
      <c r="J30" s="9"/>
      <c r="K30" s="6"/>
      <c r="L30" s="6"/>
      <c r="M30" s="6">
        <f>Táblázat1[[#This Row],[Nettó összeg]]+Táblázat1[[#This Row],[ÁFA
összeg]]</f>
        <v>0</v>
      </c>
      <c r="N30" s="10"/>
      <c r="O30" s="169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</row>
    <row r="31" spans="1:63" s="173" customFormat="1" x14ac:dyDescent="0.35">
      <c r="A31" s="1">
        <f t="shared" si="1"/>
        <v>6</v>
      </c>
      <c r="B31" s="1"/>
      <c r="C31" s="1"/>
      <c r="D31" s="226"/>
      <c r="E31" s="2"/>
      <c r="F31" s="2"/>
      <c r="G31" s="5"/>
      <c r="H31" s="9"/>
      <c r="I31" s="216"/>
      <c r="J31" s="9"/>
      <c r="K31" s="6"/>
      <c r="L31" s="6"/>
      <c r="M31" s="6">
        <f>Táblázat1[[#This Row],[Nettó összeg]]+Táblázat1[[#This Row],[ÁFA
összeg]]</f>
        <v>0</v>
      </c>
      <c r="N31" s="10"/>
      <c r="O31" s="169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</row>
    <row r="32" spans="1:63" s="173" customFormat="1" x14ac:dyDescent="0.35">
      <c r="A32" s="1">
        <f t="shared" si="1"/>
        <v>7</v>
      </c>
      <c r="B32" s="1"/>
      <c r="C32" s="1"/>
      <c r="D32" s="226"/>
      <c r="E32" s="2"/>
      <c r="F32" s="2"/>
      <c r="G32" s="5"/>
      <c r="H32" s="9"/>
      <c r="I32" s="216"/>
      <c r="J32" s="9"/>
      <c r="K32" s="6"/>
      <c r="L32" s="6"/>
      <c r="M32" s="6">
        <f>Táblázat1[[#This Row],[Nettó összeg]]+Táblázat1[[#This Row],[ÁFA
összeg]]</f>
        <v>0</v>
      </c>
      <c r="N32" s="10"/>
      <c r="O32" s="169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</row>
    <row r="33" spans="1:63" s="173" customFormat="1" x14ac:dyDescent="0.35">
      <c r="A33" s="1">
        <f t="shared" si="1"/>
        <v>8</v>
      </c>
      <c r="B33" s="1"/>
      <c r="C33" s="1"/>
      <c r="D33" s="226"/>
      <c r="E33" s="2"/>
      <c r="F33" s="2"/>
      <c r="G33" s="5"/>
      <c r="H33" s="9"/>
      <c r="I33" s="216"/>
      <c r="J33" s="9"/>
      <c r="K33" s="6"/>
      <c r="L33" s="6"/>
      <c r="M33" s="6">
        <f>Táblázat1[[#This Row],[Nettó összeg]]+Táblázat1[[#This Row],[ÁFA
összeg]]</f>
        <v>0</v>
      </c>
      <c r="N33" s="10"/>
      <c r="O33" s="169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</row>
    <row r="34" spans="1:63" s="173" customFormat="1" x14ac:dyDescent="0.35">
      <c r="A34" s="1">
        <f t="shared" si="1"/>
        <v>9</v>
      </c>
      <c r="B34" s="1"/>
      <c r="C34" s="1"/>
      <c r="D34" s="226"/>
      <c r="E34" s="2"/>
      <c r="F34" s="2"/>
      <c r="G34" s="5"/>
      <c r="H34" s="9"/>
      <c r="I34" s="216"/>
      <c r="J34" s="9"/>
      <c r="K34" s="6"/>
      <c r="L34" s="6"/>
      <c r="M34" s="6">
        <f>Táblázat1[[#This Row],[Nettó összeg]]+Táblázat1[[#This Row],[ÁFA
összeg]]</f>
        <v>0</v>
      </c>
      <c r="N34" s="10"/>
      <c r="O34" s="169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</row>
    <row r="35" spans="1:63" s="173" customFormat="1" ht="15" thickBot="1" x14ac:dyDescent="0.4">
      <c r="A35" s="1">
        <f t="shared" si="1"/>
        <v>10</v>
      </c>
      <c r="B35" s="1"/>
      <c r="C35" s="1"/>
      <c r="D35" s="226"/>
      <c r="E35" s="2"/>
      <c r="F35" s="2"/>
      <c r="G35" s="5"/>
      <c r="H35" s="9"/>
      <c r="I35" s="216"/>
      <c r="J35" s="9"/>
      <c r="K35" s="6"/>
      <c r="L35" s="6"/>
      <c r="M35" s="6">
        <f>Táblázat1[[#This Row],[Nettó összeg]]+Táblázat1[[#This Row],[ÁFA
összeg]]</f>
        <v>0</v>
      </c>
      <c r="N35" s="10"/>
      <c r="O35" s="169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</row>
    <row r="36" spans="1:63" s="173" customFormat="1" ht="16" thickBot="1" x14ac:dyDescent="0.4">
      <c r="A36" s="23"/>
      <c r="B36" s="14"/>
      <c r="C36" s="15"/>
      <c r="D36" s="224"/>
      <c r="E36" s="15"/>
      <c r="F36" s="15"/>
      <c r="G36" s="14" t="s">
        <v>132</v>
      </c>
      <c r="H36" s="16"/>
      <c r="I36" s="16"/>
      <c r="J36" s="16"/>
      <c r="K36" s="17"/>
      <c r="L36" s="17"/>
      <c r="M36" s="239"/>
      <c r="N36" s="18"/>
      <c r="O36" s="169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</row>
    <row r="37" spans="1:63" s="173" customFormat="1" ht="73" thickBot="1" x14ac:dyDescent="0.4">
      <c r="A37" s="25" t="s">
        <v>23</v>
      </c>
      <c r="B37" s="26" t="s">
        <v>24</v>
      </c>
      <c r="C37" s="26" t="s">
        <v>25</v>
      </c>
      <c r="D37" s="227" t="s">
        <v>137</v>
      </c>
      <c r="E37" s="26" t="s">
        <v>26</v>
      </c>
      <c r="F37" s="26" t="s">
        <v>27</v>
      </c>
      <c r="G37" s="26" t="s">
        <v>28</v>
      </c>
      <c r="H37" s="236" t="s">
        <v>138</v>
      </c>
      <c r="I37" s="27" t="s">
        <v>29</v>
      </c>
      <c r="J37" s="27" t="s">
        <v>30</v>
      </c>
      <c r="K37" s="22" t="s">
        <v>31</v>
      </c>
      <c r="L37" s="238" t="s">
        <v>142</v>
      </c>
      <c r="M37" s="22" t="s">
        <v>32</v>
      </c>
      <c r="N37" s="22" t="s">
        <v>33</v>
      </c>
      <c r="O37" s="169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</row>
    <row r="38" spans="1:63" s="173" customFormat="1" x14ac:dyDescent="0.35">
      <c r="A38" s="11">
        <f t="shared" ref="A38:A52" si="2">ROW()-ROW($A$37)</f>
        <v>1</v>
      </c>
      <c r="B38" s="1"/>
      <c r="C38" s="1"/>
      <c r="D38" s="226"/>
      <c r="E38" s="2"/>
      <c r="F38" s="2"/>
      <c r="G38" s="5"/>
      <c r="H38" s="9"/>
      <c r="I38" s="216"/>
      <c r="J38" s="9"/>
      <c r="K38" s="6"/>
      <c r="L38" s="6"/>
      <c r="M38" s="6">
        <f>Táblázat1[[#This Row],[Nettó összeg]]+Táblázat1[[#This Row],[ÁFA
összeg]]</f>
        <v>0</v>
      </c>
      <c r="N38" s="10"/>
      <c r="O38" s="169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</row>
    <row r="39" spans="1:63" s="173" customFormat="1" x14ac:dyDescent="0.35">
      <c r="A39" s="1">
        <f t="shared" si="2"/>
        <v>2</v>
      </c>
      <c r="B39" s="1"/>
      <c r="C39" s="1"/>
      <c r="D39" s="226"/>
      <c r="E39" s="2"/>
      <c r="F39" s="2"/>
      <c r="G39" s="5"/>
      <c r="H39" s="9"/>
      <c r="I39" s="216"/>
      <c r="J39" s="9"/>
      <c r="K39" s="6"/>
      <c r="L39" s="6"/>
      <c r="M39" s="6">
        <f>Táblázat1[[#This Row],[Nettó összeg]]+Táblázat1[[#This Row],[ÁFA
összeg]]</f>
        <v>0</v>
      </c>
      <c r="N39" s="10"/>
      <c r="O39" s="169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</row>
    <row r="40" spans="1:63" s="173" customFormat="1" x14ac:dyDescent="0.35">
      <c r="A40" s="1">
        <f t="shared" si="2"/>
        <v>3</v>
      </c>
      <c r="B40" s="1"/>
      <c r="C40" s="1"/>
      <c r="D40" s="226"/>
      <c r="E40" s="2"/>
      <c r="F40" s="2"/>
      <c r="G40" s="5"/>
      <c r="H40" s="9"/>
      <c r="I40" s="216"/>
      <c r="J40" s="9"/>
      <c r="K40" s="6"/>
      <c r="L40" s="6"/>
      <c r="M40" s="6">
        <f>Táblázat1[[#This Row],[Nettó összeg]]+Táblázat1[[#This Row],[ÁFA
összeg]]</f>
        <v>0</v>
      </c>
      <c r="N40" s="10"/>
      <c r="O40" s="169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</row>
    <row r="41" spans="1:63" s="173" customFormat="1" x14ac:dyDescent="0.35">
      <c r="A41" s="1">
        <f t="shared" si="2"/>
        <v>4</v>
      </c>
      <c r="B41" s="1"/>
      <c r="C41" s="1"/>
      <c r="D41" s="226"/>
      <c r="E41" s="2"/>
      <c r="F41" s="2"/>
      <c r="G41" s="5"/>
      <c r="H41" s="9"/>
      <c r="I41" s="216"/>
      <c r="J41" s="9"/>
      <c r="K41" s="6"/>
      <c r="L41" s="6"/>
      <c r="M41" s="6">
        <f>Táblázat1[[#This Row],[Nettó összeg]]+Táblázat1[[#This Row],[ÁFA
összeg]]</f>
        <v>0</v>
      </c>
      <c r="N41" s="10"/>
      <c r="O41" s="169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</row>
    <row r="42" spans="1:63" s="173" customFormat="1" x14ac:dyDescent="0.35">
      <c r="A42" s="1">
        <f t="shared" si="2"/>
        <v>5</v>
      </c>
      <c r="B42" s="1"/>
      <c r="C42" s="1"/>
      <c r="D42" s="226"/>
      <c r="E42" s="2"/>
      <c r="F42" s="2"/>
      <c r="G42" s="5"/>
      <c r="H42" s="9"/>
      <c r="I42" s="216"/>
      <c r="J42" s="9"/>
      <c r="K42" s="6"/>
      <c r="L42" s="6"/>
      <c r="M42" s="6">
        <f>Táblázat1[[#This Row],[Nettó összeg]]+Táblázat1[[#This Row],[ÁFA
összeg]]</f>
        <v>0</v>
      </c>
      <c r="N42" s="10"/>
      <c r="O42" s="169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</row>
    <row r="43" spans="1:63" s="173" customFormat="1" x14ac:dyDescent="0.35">
      <c r="A43" s="1">
        <f t="shared" si="2"/>
        <v>6</v>
      </c>
      <c r="B43" s="1"/>
      <c r="C43" s="1"/>
      <c r="D43" s="226"/>
      <c r="E43" s="2"/>
      <c r="F43" s="2"/>
      <c r="G43" s="5"/>
      <c r="H43" s="9"/>
      <c r="I43" s="216"/>
      <c r="J43" s="9"/>
      <c r="K43" s="6"/>
      <c r="L43" s="6"/>
      <c r="M43" s="6">
        <f>Táblázat1[[#This Row],[Nettó összeg]]+Táblázat1[[#This Row],[ÁFA
összeg]]</f>
        <v>0</v>
      </c>
      <c r="N43" s="10"/>
      <c r="O43" s="169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</row>
    <row r="44" spans="1:63" s="173" customFormat="1" x14ac:dyDescent="0.35">
      <c r="A44" s="1">
        <f t="shared" si="2"/>
        <v>7</v>
      </c>
      <c r="B44" s="1"/>
      <c r="C44" s="1"/>
      <c r="D44" s="226"/>
      <c r="E44" s="2"/>
      <c r="F44" s="2"/>
      <c r="G44" s="5"/>
      <c r="H44" s="9"/>
      <c r="I44" s="216"/>
      <c r="J44" s="9"/>
      <c r="K44" s="6"/>
      <c r="L44" s="6"/>
      <c r="M44" s="240">
        <f>Táblázat1[[#This Row],[Nettó összeg]]+Táblázat1[[#This Row],[ÁFA
összeg]]</f>
        <v>0</v>
      </c>
      <c r="N44" s="10"/>
      <c r="O44" s="169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</row>
    <row r="45" spans="1:63" s="173" customFormat="1" x14ac:dyDescent="0.35">
      <c r="A45" s="1">
        <f t="shared" si="2"/>
        <v>8</v>
      </c>
      <c r="B45" s="1"/>
      <c r="C45" s="1"/>
      <c r="D45" s="226"/>
      <c r="E45" s="2"/>
      <c r="F45" s="2"/>
      <c r="G45" s="5"/>
      <c r="H45" s="9"/>
      <c r="I45" s="216"/>
      <c r="J45" s="9"/>
      <c r="K45" s="6"/>
      <c r="L45" s="6"/>
      <c r="M45" s="240">
        <f>Táblázat1[[#This Row],[Nettó összeg]]+Táblázat1[[#This Row],[ÁFA
összeg]]</f>
        <v>0</v>
      </c>
      <c r="N45" s="10"/>
      <c r="O45" s="169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</row>
    <row r="46" spans="1:63" s="173" customFormat="1" x14ac:dyDescent="0.35">
      <c r="A46" s="1">
        <f t="shared" si="2"/>
        <v>9</v>
      </c>
      <c r="B46" s="1"/>
      <c r="C46" s="1"/>
      <c r="D46" s="226"/>
      <c r="E46" s="2"/>
      <c r="F46" s="2"/>
      <c r="G46" s="5"/>
      <c r="H46" s="9"/>
      <c r="I46" s="216"/>
      <c r="J46" s="9"/>
      <c r="K46" s="6"/>
      <c r="L46" s="6"/>
      <c r="M46" s="240">
        <f>Táblázat1[[#This Row],[Nettó összeg]]+Táblázat1[[#This Row],[ÁFA
összeg]]</f>
        <v>0</v>
      </c>
      <c r="N46" s="10"/>
      <c r="O46" s="169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</row>
    <row r="47" spans="1:63" s="173" customFormat="1" x14ac:dyDescent="0.35">
      <c r="A47" s="1">
        <f t="shared" si="2"/>
        <v>10</v>
      </c>
      <c r="B47" s="1"/>
      <c r="C47" s="1"/>
      <c r="D47" s="226"/>
      <c r="E47" s="2"/>
      <c r="F47" s="2"/>
      <c r="G47" s="5"/>
      <c r="H47" s="9"/>
      <c r="I47" s="216"/>
      <c r="J47" s="9"/>
      <c r="K47" s="6"/>
      <c r="L47" s="6"/>
      <c r="M47" s="240">
        <f>Táblázat1[[#This Row],[Nettó összeg]]+Táblázat1[[#This Row],[ÁFA
összeg]]</f>
        <v>0</v>
      </c>
      <c r="N47" s="10"/>
      <c r="O47" s="169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</row>
    <row r="48" spans="1:63" s="173" customFormat="1" x14ac:dyDescent="0.35">
      <c r="A48" s="1">
        <f t="shared" si="2"/>
        <v>11</v>
      </c>
      <c r="B48" s="1"/>
      <c r="C48" s="1"/>
      <c r="D48" s="226"/>
      <c r="E48" s="2"/>
      <c r="F48" s="2"/>
      <c r="G48" s="5"/>
      <c r="H48" s="9"/>
      <c r="I48" s="216"/>
      <c r="J48" s="9"/>
      <c r="K48" s="6"/>
      <c r="L48" s="6"/>
      <c r="M48" s="240">
        <f>Táblázat1[[#This Row],[Nettó összeg]]+Táblázat1[[#This Row],[ÁFA
összeg]]</f>
        <v>0</v>
      </c>
      <c r="N48" s="10"/>
      <c r="O48" s="169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</row>
    <row r="49" spans="1:63" s="173" customFormat="1" x14ac:dyDescent="0.35">
      <c r="A49" s="1">
        <f t="shared" si="2"/>
        <v>12</v>
      </c>
      <c r="B49" s="1"/>
      <c r="C49" s="1"/>
      <c r="D49" s="226"/>
      <c r="E49" s="2"/>
      <c r="F49" s="2"/>
      <c r="G49" s="5"/>
      <c r="H49" s="9"/>
      <c r="I49" s="216"/>
      <c r="J49" s="9"/>
      <c r="K49" s="6"/>
      <c r="L49" s="6"/>
      <c r="M49" s="6">
        <f>Táblázat1[[#This Row],[Nettó összeg]]+Táblázat1[[#This Row],[ÁFA
összeg]]</f>
        <v>0</v>
      </c>
      <c r="N49" s="10"/>
      <c r="O49" s="169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</row>
    <row r="50" spans="1:63" s="173" customFormat="1" x14ac:dyDescent="0.35">
      <c r="A50" s="1">
        <f t="shared" si="2"/>
        <v>13</v>
      </c>
      <c r="B50" s="1"/>
      <c r="C50" s="1"/>
      <c r="D50" s="226"/>
      <c r="E50" s="2"/>
      <c r="F50" s="2"/>
      <c r="G50" s="5"/>
      <c r="H50" s="9"/>
      <c r="I50" s="216"/>
      <c r="J50" s="9"/>
      <c r="K50" s="6"/>
      <c r="L50" s="6"/>
      <c r="M50" s="6">
        <f>Táblázat1[[#This Row],[Nettó összeg]]+Táblázat1[[#This Row],[ÁFA
összeg]]</f>
        <v>0</v>
      </c>
      <c r="N50" s="10"/>
      <c r="O50" s="169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</row>
    <row r="51" spans="1:63" s="173" customFormat="1" x14ac:dyDescent="0.35">
      <c r="A51" s="1">
        <f t="shared" si="2"/>
        <v>14</v>
      </c>
      <c r="B51" s="1"/>
      <c r="C51" s="1"/>
      <c r="D51" s="226"/>
      <c r="E51" s="2"/>
      <c r="F51" s="2"/>
      <c r="G51" s="5"/>
      <c r="H51" s="9"/>
      <c r="I51" s="216"/>
      <c r="J51" s="9"/>
      <c r="K51" s="6"/>
      <c r="L51" s="6"/>
      <c r="M51" s="6">
        <f>Táblázat1[[#This Row],[Nettó összeg]]+Táblázat1[[#This Row],[ÁFA
összeg]]</f>
        <v>0</v>
      </c>
      <c r="N51" s="10"/>
      <c r="O51" s="169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</row>
    <row r="52" spans="1:63" s="173" customFormat="1" ht="15" thickBot="1" x14ac:dyDescent="0.4">
      <c r="A52" s="1">
        <f t="shared" si="2"/>
        <v>15</v>
      </c>
      <c r="B52" s="1"/>
      <c r="C52" s="1"/>
      <c r="D52" s="226"/>
      <c r="E52" s="2"/>
      <c r="F52" s="2"/>
      <c r="G52" s="5"/>
      <c r="H52" s="9"/>
      <c r="I52" s="216"/>
      <c r="J52" s="9"/>
      <c r="K52" s="6"/>
      <c r="L52" s="6"/>
      <c r="M52" s="6">
        <f>Táblázat1[[#This Row],[Nettó összeg]]+Táblázat1[[#This Row],[ÁFA
összeg]]</f>
        <v>0</v>
      </c>
      <c r="N52" s="10"/>
      <c r="O52" s="169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</row>
    <row r="53" spans="1:63" s="175" customFormat="1" ht="16" thickBot="1" x14ac:dyDescent="0.4">
      <c r="A53" s="184"/>
      <c r="B53" s="185"/>
      <c r="C53" s="185"/>
      <c r="D53" s="228"/>
      <c r="E53" s="187"/>
      <c r="F53" s="187"/>
      <c r="G53" s="188"/>
      <c r="H53" s="186"/>
      <c r="I53" s="237"/>
      <c r="J53" s="186"/>
      <c r="K53" s="189"/>
      <c r="L53" s="189"/>
      <c r="M53" s="189"/>
      <c r="N53" s="190"/>
      <c r="O53" s="191"/>
      <c r="P53" s="183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</row>
    <row r="54" spans="1:63" s="177" customFormat="1" ht="16" thickBot="1" x14ac:dyDescent="0.4">
      <c r="A54" s="28"/>
      <c r="B54" s="61" t="s">
        <v>82</v>
      </c>
      <c r="C54" s="29"/>
      <c r="D54" s="229"/>
      <c r="E54" s="29"/>
      <c r="F54" s="29"/>
      <c r="G54" s="29"/>
      <c r="H54" s="233"/>
      <c r="I54" s="233"/>
      <c r="J54" s="233"/>
      <c r="K54" s="29"/>
      <c r="L54" s="29"/>
      <c r="M54" s="29"/>
      <c r="N54" s="30">
        <f>SUM(N13:N53)</f>
        <v>0</v>
      </c>
      <c r="O54" s="176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</row>
    <row r="55" spans="1:63" s="179" customFormat="1" x14ac:dyDescent="0.35">
      <c r="A55" s="66" t="s">
        <v>36</v>
      </c>
      <c r="B55" s="62"/>
      <c r="C55" s="62"/>
      <c r="D55" s="230"/>
      <c r="E55" s="62"/>
      <c r="F55" s="62"/>
      <c r="G55" s="62"/>
      <c r="H55" s="221"/>
      <c r="I55" s="222"/>
      <c r="J55" s="221"/>
      <c r="K55" s="64"/>
      <c r="L55" s="64"/>
      <c r="M55" s="64"/>
      <c r="N55" s="65"/>
      <c r="O55" s="178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</row>
    <row r="56" spans="1:63" s="179" customFormat="1" ht="65" customHeight="1" x14ac:dyDescent="0.35">
      <c r="A56" s="373" t="s">
        <v>85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178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</row>
    <row r="57" spans="1:63" s="179" customFormat="1" x14ac:dyDescent="0.35">
      <c r="A57" s="62"/>
      <c r="B57" s="62"/>
      <c r="C57" s="62"/>
      <c r="D57" s="230"/>
      <c r="E57" s="62"/>
      <c r="F57" s="62"/>
      <c r="G57" s="62"/>
      <c r="H57" s="221"/>
      <c r="I57" s="222"/>
      <c r="J57" s="221"/>
      <c r="K57" s="64"/>
      <c r="L57" s="64"/>
      <c r="M57" s="64"/>
      <c r="N57" s="65"/>
      <c r="O57" s="178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</row>
    <row r="58" spans="1:63" s="179" customFormat="1" x14ac:dyDescent="0.35">
      <c r="A58" s="67" t="s">
        <v>37</v>
      </c>
      <c r="B58" s="41"/>
      <c r="C58" s="63"/>
      <c r="D58" s="230"/>
      <c r="E58" s="62"/>
      <c r="F58" s="62"/>
      <c r="G58" s="62"/>
      <c r="H58" s="234"/>
      <c r="I58" s="234"/>
      <c r="J58" s="234"/>
      <c r="K58" s="64"/>
      <c r="L58" s="64"/>
      <c r="M58" s="64"/>
      <c r="N58" s="65"/>
      <c r="O58" s="178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</row>
    <row r="59" spans="1:63" s="179" customFormat="1" x14ac:dyDescent="0.35">
      <c r="A59" s="62"/>
      <c r="B59" s="62"/>
      <c r="C59" s="68"/>
      <c r="D59" s="231"/>
      <c r="E59" s="68"/>
      <c r="F59" s="62"/>
      <c r="G59" s="62"/>
      <c r="H59" s="234"/>
      <c r="I59" s="234"/>
      <c r="J59" s="234"/>
      <c r="K59" s="64"/>
      <c r="L59" s="64"/>
      <c r="M59" s="64"/>
      <c r="N59" s="65"/>
      <c r="O59" s="178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</row>
    <row r="60" spans="1:63" s="179" customFormat="1" x14ac:dyDescent="0.35">
      <c r="A60" s="62"/>
      <c r="B60" s="62"/>
      <c r="C60" s="68"/>
      <c r="D60" s="231"/>
      <c r="E60" s="68"/>
      <c r="F60" s="62"/>
      <c r="G60" s="62"/>
      <c r="H60" s="234"/>
      <c r="I60" s="234"/>
      <c r="J60" s="234"/>
      <c r="K60" s="64"/>
      <c r="L60" s="64"/>
      <c r="M60" s="64"/>
      <c r="N60" s="65"/>
      <c r="O60" s="178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</row>
    <row r="61" spans="1:63" s="179" customFormat="1" x14ac:dyDescent="0.35">
      <c r="A61" s="62"/>
      <c r="B61" s="62"/>
      <c r="C61" s="62"/>
      <c r="D61" s="230"/>
      <c r="E61" s="62"/>
      <c r="F61" s="372" t="s">
        <v>38</v>
      </c>
      <c r="G61" s="372"/>
      <c r="H61" s="372"/>
      <c r="I61" s="372"/>
      <c r="J61" s="234"/>
      <c r="K61" s="64"/>
      <c r="L61" s="64"/>
      <c r="M61" s="64"/>
      <c r="N61" s="65"/>
      <c r="O61" s="178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</row>
    <row r="62" spans="1:63" s="179" customFormat="1" x14ac:dyDescent="0.35">
      <c r="A62" s="62"/>
      <c r="B62" s="62"/>
      <c r="C62" s="62"/>
      <c r="D62" s="230"/>
      <c r="E62" s="62"/>
      <c r="F62" s="372" t="s">
        <v>39</v>
      </c>
      <c r="G62" s="372"/>
      <c r="H62" s="372"/>
      <c r="I62" s="372"/>
      <c r="J62" s="234"/>
      <c r="K62" s="64"/>
      <c r="L62" s="64"/>
      <c r="M62" s="64"/>
      <c r="N62" s="65"/>
      <c r="O62" s="178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</row>
    <row r="63" spans="1:63" s="181" customFormat="1" x14ac:dyDescent="0.35">
      <c r="A63" s="62"/>
      <c r="B63" s="62"/>
      <c r="C63" s="62"/>
      <c r="D63" s="230"/>
      <c r="E63" s="62"/>
      <c r="F63" s="62"/>
      <c r="G63" s="372"/>
      <c r="H63" s="372"/>
      <c r="I63" s="222"/>
      <c r="J63" s="221"/>
      <c r="K63" s="64"/>
      <c r="L63" s="64"/>
      <c r="M63" s="64"/>
      <c r="N63" s="65"/>
      <c r="O63" s="180"/>
    </row>
    <row r="64" spans="1:63" s="181" customFormat="1" x14ac:dyDescent="0.35">
      <c r="A64" s="62"/>
      <c r="B64" s="62"/>
      <c r="C64" s="62"/>
      <c r="D64" s="230"/>
      <c r="E64" s="62"/>
      <c r="F64" s="62"/>
      <c r="G64" s="372"/>
      <c r="H64" s="372"/>
      <c r="I64" s="222"/>
      <c r="J64" s="221"/>
      <c r="K64" s="64"/>
      <c r="L64" s="64"/>
      <c r="M64" s="64"/>
      <c r="N64" s="65"/>
      <c r="O64" s="180"/>
    </row>
    <row r="65" spans="1:15" s="181" customFormat="1" ht="15" customHeight="1" x14ac:dyDescent="0.35">
      <c r="A65" s="62"/>
      <c r="B65" s="62"/>
      <c r="C65" s="68"/>
      <c r="D65" s="230"/>
      <c r="E65" s="62"/>
      <c r="F65" s="62"/>
      <c r="G65" s="62"/>
      <c r="H65" s="221"/>
      <c r="I65" s="222"/>
      <c r="J65" s="221"/>
      <c r="K65" s="64"/>
      <c r="L65" s="64"/>
      <c r="M65" s="64"/>
      <c r="N65" s="65"/>
      <c r="O65" s="180"/>
    </row>
    <row r="66" spans="1:15" s="180" customFormat="1" x14ac:dyDescent="0.35">
      <c r="A66" s="62"/>
      <c r="B66" s="62"/>
      <c r="C66" s="62"/>
      <c r="D66" s="230"/>
      <c r="E66" s="62"/>
      <c r="F66" s="62"/>
      <c r="G66" s="62"/>
      <c r="H66" s="221"/>
      <c r="I66" s="222"/>
      <c r="J66" s="221"/>
      <c r="K66" s="64"/>
      <c r="L66" s="64"/>
      <c r="M66" s="64"/>
      <c r="N66" s="65"/>
    </row>
    <row r="67" spans="1:15" s="180" customFormat="1" x14ac:dyDescent="0.35">
      <c r="A67" s="62"/>
      <c r="B67" s="62"/>
      <c r="C67" s="62"/>
      <c r="D67" s="230"/>
      <c r="E67" s="62"/>
      <c r="F67" s="62"/>
      <c r="G67" s="62"/>
      <c r="H67" s="221"/>
      <c r="I67" s="222"/>
      <c r="J67" s="221"/>
      <c r="K67" s="64"/>
      <c r="L67" s="64"/>
      <c r="M67" s="64"/>
      <c r="N67" s="65"/>
    </row>
    <row r="68" spans="1:15" s="180" customFormat="1" x14ac:dyDescent="0.35">
      <c r="A68" s="62"/>
      <c r="B68" s="62"/>
      <c r="C68" s="62"/>
      <c r="D68" s="230"/>
      <c r="E68" s="62"/>
      <c r="F68" s="62"/>
      <c r="G68" s="62"/>
      <c r="H68" s="221"/>
      <c r="I68" s="222"/>
      <c r="J68" s="221"/>
      <c r="K68" s="64"/>
      <c r="L68" s="64"/>
      <c r="M68" s="64"/>
      <c r="N68" s="65"/>
    </row>
    <row r="69" spans="1:15" s="180" customFormat="1" x14ac:dyDescent="0.35">
      <c r="A69" s="62"/>
      <c r="B69" s="62"/>
      <c r="C69" s="62"/>
      <c r="D69" s="230"/>
      <c r="E69" s="62"/>
      <c r="F69" s="62"/>
      <c r="G69" s="62"/>
      <c r="H69" s="221"/>
      <c r="I69" s="222"/>
      <c r="J69" s="221"/>
      <c r="K69" s="64"/>
      <c r="L69" s="64"/>
      <c r="M69" s="64"/>
      <c r="N69" s="65"/>
    </row>
    <row r="70" spans="1:15" s="180" customFormat="1" x14ac:dyDescent="0.35">
      <c r="A70" s="62"/>
      <c r="B70" s="62"/>
      <c r="C70" s="62"/>
      <c r="D70" s="230"/>
      <c r="E70" s="62"/>
      <c r="F70" s="62"/>
      <c r="G70" s="62"/>
      <c r="H70" s="221"/>
      <c r="I70" s="222"/>
      <c r="J70" s="221"/>
      <c r="K70" s="64"/>
      <c r="L70" s="64"/>
      <c r="M70" s="64"/>
      <c r="N70" s="65"/>
    </row>
    <row r="71" spans="1:15" s="180" customFormat="1" x14ac:dyDescent="0.35">
      <c r="A71" s="62"/>
      <c r="B71" s="62"/>
      <c r="C71" s="62"/>
      <c r="D71" s="230"/>
      <c r="E71" s="62"/>
      <c r="F71" s="62"/>
      <c r="G71" s="62"/>
      <c r="H71" s="221"/>
      <c r="I71" s="222"/>
      <c r="J71" s="221"/>
      <c r="K71" s="64"/>
      <c r="L71" s="64"/>
      <c r="M71" s="64"/>
      <c r="N71" s="65"/>
    </row>
    <row r="72" spans="1:15" s="180" customFormat="1" x14ac:dyDescent="0.35">
      <c r="A72" s="62"/>
      <c r="B72" s="62"/>
      <c r="C72" s="62"/>
      <c r="D72" s="230"/>
      <c r="E72" s="62"/>
      <c r="F72" s="62"/>
      <c r="G72" s="62"/>
      <c r="H72" s="221"/>
      <c r="I72" s="222"/>
      <c r="J72" s="221"/>
      <c r="K72" s="64"/>
      <c r="L72" s="64"/>
      <c r="M72" s="64"/>
      <c r="N72" s="65"/>
    </row>
    <row r="73" spans="1:15" s="180" customFormat="1" x14ac:dyDescent="0.35">
      <c r="A73" s="62"/>
      <c r="B73" s="62"/>
      <c r="C73" s="62"/>
      <c r="D73" s="230"/>
      <c r="E73" s="62"/>
      <c r="F73" s="62"/>
      <c r="G73" s="62"/>
      <c r="H73" s="221"/>
      <c r="I73" s="222"/>
      <c r="J73" s="221"/>
      <c r="K73" s="64"/>
      <c r="L73" s="64"/>
      <c r="M73" s="64"/>
      <c r="N73" s="65"/>
    </row>
    <row r="74" spans="1:15" s="180" customFormat="1" x14ac:dyDescent="0.35">
      <c r="A74" s="62"/>
      <c r="B74" s="62"/>
      <c r="C74" s="62"/>
      <c r="D74" s="230"/>
      <c r="E74" s="62"/>
      <c r="F74" s="62"/>
      <c r="G74" s="62"/>
      <c r="H74" s="221"/>
      <c r="I74" s="222"/>
      <c r="J74" s="221"/>
      <c r="K74" s="64"/>
      <c r="L74" s="64"/>
      <c r="M74" s="64"/>
      <c r="N74" s="65"/>
    </row>
    <row r="75" spans="1:15" s="180" customFormat="1" x14ac:dyDescent="0.35">
      <c r="A75" s="62"/>
      <c r="B75" s="62"/>
      <c r="C75" s="62"/>
      <c r="D75" s="230"/>
      <c r="E75" s="62"/>
      <c r="F75" s="62"/>
      <c r="G75" s="62"/>
      <c r="H75" s="221"/>
      <c r="I75" s="222"/>
      <c r="J75" s="221"/>
      <c r="K75" s="64"/>
      <c r="L75" s="64"/>
      <c r="M75" s="64"/>
      <c r="N75" s="65"/>
    </row>
    <row r="76" spans="1:15" s="180" customFormat="1" x14ac:dyDescent="0.35">
      <c r="A76" s="62"/>
      <c r="B76" s="62"/>
      <c r="C76" s="62"/>
      <c r="D76" s="230"/>
      <c r="E76" s="62"/>
      <c r="F76" s="62"/>
      <c r="G76" s="62"/>
      <c r="H76" s="221"/>
      <c r="I76" s="222"/>
      <c r="J76" s="221"/>
      <c r="K76" s="64"/>
      <c r="L76" s="64"/>
      <c r="M76" s="64"/>
      <c r="N76" s="65"/>
    </row>
    <row r="77" spans="1:15" s="180" customFormat="1" x14ac:dyDescent="0.35">
      <c r="A77" s="62"/>
      <c r="B77" s="62"/>
      <c r="C77" s="62"/>
      <c r="D77" s="230"/>
      <c r="E77" s="62"/>
      <c r="F77" s="62"/>
      <c r="G77" s="62"/>
      <c r="H77" s="221"/>
      <c r="I77" s="222"/>
      <c r="J77" s="221"/>
      <c r="K77" s="64"/>
      <c r="L77" s="64"/>
      <c r="M77" s="64"/>
      <c r="N77" s="65"/>
    </row>
    <row r="78" spans="1:15" s="180" customFormat="1" x14ac:dyDescent="0.35">
      <c r="A78" s="62"/>
      <c r="B78" s="62"/>
      <c r="C78" s="62"/>
      <c r="D78" s="230"/>
      <c r="E78" s="62"/>
      <c r="F78" s="62"/>
      <c r="G78" s="62"/>
      <c r="H78" s="221"/>
      <c r="I78" s="222"/>
      <c r="J78" s="221"/>
      <c r="K78" s="64"/>
      <c r="L78" s="64"/>
      <c r="M78" s="64"/>
      <c r="N78" s="65"/>
    </row>
    <row r="79" spans="1:15" s="180" customFormat="1" x14ac:dyDescent="0.35">
      <c r="A79" s="62"/>
      <c r="B79" s="62"/>
      <c r="C79" s="62"/>
      <c r="D79" s="230"/>
      <c r="E79" s="62"/>
      <c r="F79" s="62"/>
      <c r="G79" s="62"/>
      <c r="H79" s="221"/>
      <c r="I79" s="222"/>
      <c r="J79" s="221"/>
      <c r="K79" s="64"/>
      <c r="L79" s="64"/>
      <c r="M79" s="64"/>
      <c r="N79" s="65"/>
    </row>
    <row r="80" spans="1:15" s="180" customFormat="1" x14ac:dyDescent="0.35">
      <c r="A80" s="62"/>
      <c r="B80" s="62"/>
      <c r="C80" s="62"/>
      <c r="D80" s="230"/>
      <c r="E80" s="62"/>
      <c r="F80" s="62"/>
      <c r="G80" s="62"/>
      <c r="H80" s="221"/>
      <c r="I80" s="222"/>
      <c r="J80" s="221"/>
      <c r="K80" s="64"/>
      <c r="L80" s="64"/>
      <c r="M80" s="64"/>
      <c r="N80" s="65"/>
    </row>
    <row r="81" spans="1:14" s="180" customFormat="1" x14ac:dyDescent="0.35">
      <c r="A81" s="62"/>
      <c r="B81" s="62"/>
      <c r="C81" s="62"/>
      <c r="D81" s="230"/>
      <c r="E81" s="62"/>
      <c r="F81" s="62"/>
      <c r="G81" s="62"/>
      <c r="H81" s="221"/>
      <c r="I81" s="222"/>
      <c r="J81" s="221"/>
      <c r="K81" s="64"/>
      <c r="L81" s="64"/>
      <c r="M81" s="64"/>
      <c r="N81" s="65"/>
    </row>
    <row r="82" spans="1:14" s="180" customFormat="1" x14ac:dyDescent="0.35">
      <c r="A82" s="62"/>
      <c r="B82" s="62"/>
      <c r="C82" s="62"/>
      <c r="D82" s="230"/>
      <c r="E82" s="62"/>
      <c r="F82" s="62"/>
      <c r="G82" s="62"/>
      <c r="H82" s="221"/>
      <c r="I82" s="222"/>
      <c r="J82" s="221"/>
      <c r="K82" s="64"/>
      <c r="L82" s="64"/>
      <c r="M82" s="64"/>
      <c r="N82" s="65"/>
    </row>
    <row r="83" spans="1:14" s="180" customFormat="1" x14ac:dyDescent="0.35">
      <c r="A83" s="62"/>
      <c r="B83" s="62"/>
      <c r="C83" s="62"/>
      <c r="D83" s="230"/>
      <c r="E83" s="62"/>
      <c r="F83" s="62"/>
      <c r="G83" s="62"/>
      <c r="H83" s="221"/>
      <c r="I83" s="222"/>
      <c r="J83" s="221"/>
      <c r="K83" s="64"/>
      <c r="L83" s="64"/>
      <c r="M83" s="64"/>
      <c r="N83" s="65"/>
    </row>
    <row r="84" spans="1:14" s="180" customFormat="1" x14ac:dyDescent="0.35">
      <c r="A84" s="62"/>
      <c r="B84" s="62"/>
      <c r="C84" s="62"/>
      <c r="D84" s="230"/>
      <c r="E84" s="62"/>
      <c r="F84" s="62"/>
      <c r="G84" s="62"/>
      <c r="H84" s="221"/>
      <c r="I84" s="222"/>
      <c r="J84" s="221"/>
      <c r="K84" s="64"/>
      <c r="L84" s="64"/>
      <c r="M84" s="64"/>
      <c r="N84" s="65"/>
    </row>
    <row r="85" spans="1:14" s="180" customFormat="1" x14ac:dyDescent="0.35">
      <c r="A85" s="62"/>
      <c r="B85" s="62"/>
      <c r="C85" s="62"/>
      <c r="D85" s="230"/>
      <c r="E85" s="62"/>
      <c r="F85" s="62"/>
      <c r="G85" s="62"/>
      <c r="H85" s="221"/>
      <c r="I85" s="222"/>
      <c r="J85" s="221"/>
      <c r="K85" s="64"/>
      <c r="L85" s="64"/>
      <c r="M85" s="64"/>
      <c r="N85" s="65"/>
    </row>
    <row r="86" spans="1:14" s="180" customFormat="1" x14ac:dyDescent="0.35">
      <c r="A86" s="62"/>
      <c r="B86" s="62"/>
      <c r="C86" s="62"/>
      <c r="D86" s="230"/>
      <c r="E86" s="62"/>
      <c r="F86" s="62"/>
      <c r="G86" s="62"/>
      <c r="H86" s="221"/>
      <c r="I86" s="222"/>
      <c r="J86" s="221"/>
      <c r="K86" s="64"/>
      <c r="L86" s="64"/>
      <c r="M86" s="64"/>
      <c r="N86" s="65"/>
    </row>
    <row r="87" spans="1:14" s="180" customFormat="1" x14ac:dyDescent="0.35">
      <c r="A87" s="62"/>
      <c r="B87" s="62"/>
      <c r="C87" s="62"/>
      <c r="D87" s="230"/>
      <c r="E87" s="62"/>
      <c r="F87" s="62"/>
      <c r="G87" s="62"/>
      <c r="H87" s="221"/>
      <c r="I87" s="222"/>
      <c r="J87" s="221"/>
      <c r="K87" s="64"/>
      <c r="L87" s="64"/>
      <c r="M87" s="64"/>
      <c r="N87" s="65"/>
    </row>
    <row r="88" spans="1:14" s="180" customFormat="1" x14ac:dyDescent="0.35">
      <c r="A88" s="62"/>
      <c r="B88" s="62"/>
      <c r="C88" s="62"/>
      <c r="D88" s="230"/>
      <c r="E88" s="62"/>
      <c r="F88" s="62"/>
      <c r="G88" s="62"/>
      <c r="H88" s="221"/>
      <c r="I88" s="222"/>
      <c r="J88" s="221"/>
      <c r="K88" s="64"/>
      <c r="L88" s="64"/>
      <c r="M88" s="64"/>
      <c r="N88" s="65"/>
    </row>
    <row r="89" spans="1:14" s="180" customFormat="1" x14ac:dyDescent="0.35">
      <c r="A89" s="62"/>
      <c r="B89" s="62"/>
      <c r="C89" s="62"/>
      <c r="D89" s="230"/>
      <c r="E89" s="62"/>
      <c r="F89" s="62"/>
      <c r="G89" s="62"/>
      <c r="H89" s="221"/>
      <c r="I89" s="222"/>
      <c r="J89" s="221"/>
      <c r="K89" s="64"/>
      <c r="L89" s="64"/>
      <c r="M89" s="64"/>
      <c r="N89" s="65"/>
    </row>
    <row r="90" spans="1:14" s="180" customFormat="1" x14ac:dyDescent="0.35">
      <c r="A90" s="62"/>
      <c r="B90" s="62"/>
      <c r="C90" s="62"/>
      <c r="D90" s="230"/>
      <c r="E90" s="62"/>
      <c r="F90" s="62"/>
      <c r="G90" s="62"/>
      <c r="H90" s="221"/>
      <c r="I90" s="222"/>
      <c r="J90" s="221"/>
      <c r="K90" s="64"/>
      <c r="L90" s="64"/>
      <c r="M90" s="64"/>
      <c r="N90" s="65"/>
    </row>
    <row r="91" spans="1:14" s="180" customFormat="1" x14ac:dyDescent="0.35">
      <c r="A91" s="62"/>
      <c r="B91" s="62"/>
      <c r="C91" s="62"/>
      <c r="D91" s="230"/>
      <c r="E91" s="62"/>
      <c r="F91" s="62"/>
      <c r="G91" s="62"/>
      <c r="H91" s="221"/>
      <c r="I91" s="222"/>
      <c r="J91" s="221"/>
      <c r="K91" s="64"/>
      <c r="L91" s="64"/>
      <c r="M91" s="64"/>
      <c r="N91" s="65"/>
    </row>
    <row r="92" spans="1:14" s="180" customFormat="1" x14ac:dyDescent="0.35">
      <c r="A92" s="62"/>
      <c r="B92" s="62"/>
      <c r="C92" s="62"/>
      <c r="D92" s="230"/>
      <c r="E92" s="62"/>
      <c r="F92" s="62"/>
      <c r="G92" s="62"/>
      <c r="H92" s="221"/>
      <c r="I92" s="222"/>
      <c r="J92" s="221"/>
      <c r="K92" s="64"/>
      <c r="L92" s="64"/>
      <c r="M92" s="64"/>
      <c r="N92" s="65"/>
    </row>
    <row r="93" spans="1:14" s="180" customFormat="1" x14ac:dyDescent="0.35">
      <c r="A93" s="62"/>
      <c r="B93" s="62"/>
      <c r="C93" s="62"/>
      <c r="D93" s="230"/>
      <c r="E93" s="62"/>
      <c r="F93" s="62"/>
      <c r="G93" s="62"/>
      <c r="H93" s="221"/>
      <c r="I93" s="222"/>
      <c r="J93" s="221"/>
      <c r="K93" s="64"/>
      <c r="L93" s="64"/>
      <c r="M93" s="64"/>
      <c r="N93" s="65"/>
    </row>
    <row r="94" spans="1:14" s="180" customFormat="1" x14ac:dyDescent="0.35">
      <c r="A94" s="62"/>
      <c r="B94" s="62"/>
      <c r="C94" s="62"/>
      <c r="D94" s="230"/>
      <c r="E94" s="62"/>
      <c r="F94" s="62"/>
      <c r="G94" s="62"/>
      <c r="H94" s="221"/>
      <c r="I94" s="222"/>
      <c r="J94" s="221"/>
      <c r="K94" s="64"/>
      <c r="L94" s="64"/>
      <c r="M94" s="64"/>
      <c r="N94" s="65"/>
    </row>
    <row r="95" spans="1:14" s="180" customFormat="1" x14ac:dyDescent="0.35">
      <c r="A95" s="62"/>
      <c r="B95" s="62"/>
      <c r="C95" s="62"/>
      <c r="D95" s="230"/>
      <c r="E95" s="62"/>
      <c r="F95" s="62"/>
      <c r="G95" s="62"/>
      <c r="H95" s="221"/>
      <c r="I95" s="222"/>
      <c r="J95" s="221"/>
      <c r="K95" s="64"/>
      <c r="L95" s="64"/>
      <c r="M95" s="64"/>
      <c r="N95" s="65"/>
    </row>
    <row r="96" spans="1:14" s="180" customFormat="1" x14ac:dyDescent="0.35">
      <c r="A96" s="62"/>
      <c r="B96" s="62"/>
      <c r="C96" s="62"/>
      <c r="D96" s="230"/>
      <c r="E96" s="62"/>
      <c r="F96" s="62"/>
      <c r="G96" s="62"/>
      <c r="H96" s="221"/>
      <c r="I96" s="222"/>
      <c r="J96" s="221"/>
      <c r="K96" s="64"/>
      <c r="L96" s="64"/>
      <c r="M96" s="64"/>
      <c r="N96" s="65"/>
    </row>
    <row r="97" spans="1:14" s="180" customFormat="1" x14ac:dyDescent="0.35">
      <c r="A97" s="62"/>
      <c r="B97" s="62"/>
      <c r="C97" s="62"/>
      <c r="D97" s="230"/>
      <c r="E97" s="62"/>
      <c r="F97" s="62"/>
      <c r="G97" s="62"/>
      <c r="H97" s="221"/>
      <c r="I97" s="222"/>
      <c r="J97" s="221"/>
      <c r="K97" s="64"/>
      <c r="L97" s="64"/>
      <c r="M97" s="64"/>
      <c r="N97" s="65"/>
    </row>
    <row r="98" spans="1:14" s="180" customFormat="1" x14ac:dyDescent="0.35">
      <c r="A98" s="62"/>
      <c r="B98" s="62"/>
      <c r="C98" s="62"/>
      <c r="D98" s="230"/>
      <c r="E98" s="62"/>
      <c r="F98" s="62"/>
      <c r="G98" s="62"/>
      <c r="H98" s="221"/>
      <c r="I98" s="222"/>
      <c r="J98" s="221"/>
      <c r="K98" s="64"/>
      <c r="L98" s="64"/>
      <c r="M98" s="64"/>
      <c r="N98" s="65"/>
    </row>
    <row r="99" spans="1:14" s="180" customFormat="1" x14ac:dyDescent="0.35">
      <c r="A99" s="62"/>
      <c r="B99" s="62"/>
      <c r="C99" s="62"/>
      <c r="D99" s="230"/>
      <c r="E99" s="62"/>
      <c r="F99" s="62"/>
      <c r="G99" s="62"/>
      <c r="H99" s="221"/>
      <c r="I99" s="222"/>
      <c r="J99" s="221"/>
      <c r="K99" s="64"/>
      <c r="L99" s="64"/>
      <c r="M99" s="64"/>
      <c r="N99" s="65"/>
    </row>
    <row r="100" spans="1:14" s="180" customFormat="1" x14ac:dyDescent="0.35">
      <c r="A100" s="62"/>
      <c r="B100" s="62"/>
      <c r="C100" s="62"/>
      <c r="D100" s="230"/>
      <c r="E100" s="62"/>
      <c r="F100" s="62"/>
      <c r="G100" s="62"/>
      <c r="H100" s="221"/>
      <c r="I100" s="222"/>
      <c r="J100" s="221"/>
      <c r="K100" s="64"/>
      <c r="L100" s="64"/>
      <c r="M100" s="64"/>
      <c r="N100" s="65"/>
    </row>
    <row r="101" spans="1:14" s="180" customFormat="1" x14ac:dyDescent="0.35">
      <c r="A101" s="62"/>
      <c r="B101" s="62"/>
      <c r="C101" s="62"/>
      <c r="D101" s="230"/>
      <c r="E101" s="62"/>
      <c r="F101" s="62"/>
      <c r="G101" s="62"/>
      <c r="H101" s="221"/>
      <c r="I101" s="222"/>
      <c r="J101" s="221"/>
      <c r="K101" s="64"/>
      <c r="L101" s="64"/>
      <c r="M101" s="64"/>
      <c r="N101" s="65"/>
    </row>
    <row r="102" spans="1:14" s="180" customFormat="1" x14ac:dyDescent="0.35">
      <c r="A102" s="62"/>
      <c r="B102" s="62"/>
      <c r="C102" s="62"/>
      <c r="D102" s="230"/>
      <c r="E102" s="62"/>
      <c r="F102" s="62"/>
      <c r="G102" s="62"/>
      <c r="H102" s="221"/>
      <c r="I102" s="222"/>
      <c r="J102" s="221"/>
      <c r="K102" s="64"/>
      <c r="L102" s="64"/>
      <c r="M102" s="64"/>
      <c r="N102" s="65"/>
    </row>
    <row r="103" spans="1:14" s="180" customFormat="1" x14ac:dyDescent="0.35">
      <c r="A103" s="62"/>
      <c r="B103" s="62"/>
      <c r="C103" s="62"/>
      <c r="D103" s="230"/>
      <c r="E103" s="62"/>
      <c r="F103" s="62"/>
      <c r="G103" s="62"/>
      <c r="H103" s="221"/>
      <c r="I103" s="222"/>
      <c r="J103" s="221"/>
      <c r="K103" s="64"/>
      <c r="L103" s="64"/>
      <c r="M103" s="64"/>
      <c r="N103" s="65"/>
    </row>
    <row r="104" spans="1:14" s="180" customFormat="1" x14ac:dyDescent="0.35">
      <c r="A104" s="62"/>
      <c r="B104" s="62"/>
      <c r="C104" s="62"/>
      <c r="D104" s="230"/>
      <c r="E104" s="62"/>
      <c r="F104" s="62"/>
      <c r="G104" s="62"/>
      <c r="H104" s="221"/>
      <c r="I104" s="222"/>
      <c r="J104" s="221"/>
      <c r="K104" s="64"/>
      <c r="L104" s="64"/>
      <c r="M104" s="64"/>
      <c r="N104" s="65"/>
    </row>
    <row r="105" spans="1:14" s="180" customFormat="1" x14ac:dyDescent="0.35">
      <c r="A105" s="62"/>
      <c r="B105" s="62"/>
      <c r="C105" s="62"/>
      <c r="D105" s="230"/>
      <c r="E105" s="62"/>
      <c r="F105" s="62"/>
      <c r="G105" s="62"/>
      <c r="H105" s="221"/>
      <c r="I105" s="222"/>
      <c r="J105" s="221"/>
      <c r="K105" s="64"/>
      <c r="L105" s="64"/>
      <c r="M105" s="64"/>
      <c r="N105" s="65"/>
    </row>
    <row r="106" spans="1:14" s="180" customFormat="1" x14ac:dyDescent="0.35">
      <c r="A106" s="62"/>
      <c r="B106" s="62"/>
      <c r="C106" s="62"/>
      <c r="D106" s="230"/>
      <c r="E106" s="62"/>
      <c r="F106" s="62"/>
      <c r="G106" s="62"/>
      <c r="H106" s="221"/>
      <c r="I106" s="222"/>
      <c r="J106" s="221"/>
      <c r="K106" s="64"/>
      <c r="L106" s="64"/>
      <c r="M106" s="64"/>
      <c r="N106" s="65"/>
    </row>
    <row r="107" spans="1:14" s="180" customFormat="1" x14ac:dyDescent="0.35">
      <c r="A107" s="62"/>
      <c r="B107" s="62"/>
      <c r="C107" s="62"/>
      <c r="D107" s="230"/>
      <c r="E107" s="62"/>
      <c r="F107" s="62"/>
      <c r="G107" s="62"/>
      <c r="H107" s="221"/>
      <c r="I107" s="222"/>
      <c r="J107" s="221"/>
      <c r="K107" s="64"/>
      <c r="L107" s="64"/>
      <c r="M107" s="64"/>
      <c r="N107" s="65"/>
    </row>
    <row r="108" spans="1:14" s="180" customFormat="1" x14ac:dyDescent="0.35">
      <c r="A108" s="62"/>
      <c r="B108" s="62"/>
      <c r="C108" s="62"/>
      <c r="D108" s="230"/>
      <c r="E108" s="62"/>
      <c r="F108" s="62"/>
      <c r="G108" s="62"/>
      <c r="H108" s="221"/>
      <c r="I108" s="222"/>
      <c r="J108" s="221"/>
      <c r="K108" s="64"/>
      <c r="L108" s="64"/>
      <c r="M108" s="64"/>
      <c r="N108" s="65"/>
    </row>
    <row r="109" spans="1:14" s="180" customFormat="1" x14ac:dyDescent="0.35">
      <c r="A109" s="62"/>
      <c r="B109" s="62"/>
      <c r="C109" s="62"/>
      <c r="D109" s="230"/>
      <c r="E109" s="62"/>
      <c r="F109" s="62"/>
      <c r="G109" s="62"/>
      <c r="H109" s="221"/>
      <c r="I109" s="222"/>
      <c r="J109" s="221"/>
      <c r="K109" s="64"/>
      <c r="L109" s="64"/>
      <c r="M109" s="64"/>
      <c r="N109" s="65"/>
    </row>
    <row r="110" spans="1:14" s="180" customFormat="1" x14ac:dyDescent="0.35">
      <c r="A110" s="62"/>
      <c r="B110" s="62"/>
      <c r="C110" s="62"/>
      <c r="D110" s="230"/>
      <c r="E110" s="62"/>
      <c r="F110" s="62"/>
      <c r="G110" s="62"/>
      <c r="H110" s="221"/>
      <c r="I110" s="222"/>
      <c r="J110" s="221"/>
      <c r="K110" s="64"/>
      <c r="L110" s="64"/>
      <c r="M110" s="64"/>
      <c r="N110" s="65"/>
    </row>
    <row r="111" spans="1:14" s="180" customFormat="1" x14ac:dyDescent="0.35">
      <c r="A111" s="62"/>
      <c r="B111" s="62"/>
      <c r="C111" s="62"/>
      <c r="D111" s="230"/>
      <c r="E111" s="62"/>
      <c r="F111" s="62"/>
      <c r="G111" s="62"/>
      <c r="H111" s="221"/>
      <c r="I111" s="222"/>
      <c r="J111" s="221"/>
      <c r="K111" s="64"/>
      <c r="L111" s="64"/>
      <c r="M111" s="64"/>
      <c r="N111" s="65"/>
    </row>
    <row r="112" spans="1:14" s="180" customFormat="1" x14ac:dyDescent="0.35">
      <c r="A112" s="62"/>
      <c r="B112" s="62"/>
      <c r="C112" s="62"/>
      <c r="D112" s="230"/>
      <c r="E112" s="62"/>
      <c r="F112" s="62"/>
      <c r="G112" s="62"/>
      <c r="H112" s="221"/>
      <c r="I112" s="222"/>
      <c r="J112" s="221"/>
      <c r="K112" s="64"/>
      <c r="L112" s="64"/>
      <c r="M112" s="64"/>
      <c r="N112" s="65"/>
    </row>
    <row r="113" spans="1:14" s="180" customFormat="1" x14ac:dyDescent="0.35">
      <c r="A113" s="62"/>
      <c r="B113" s="62"/>
      <c r="C113" s="62"/>
      <c r="D113" s="230"/>
      <c r="E113" s="62"/>
      <c r="F113" s="62"/>
      <c r="G113" s="62"/>
      <c r="H113" s="221"/>
      <c r="I113" s="222"/>
      <c r="J113" s="221"/>
      <c r="K113" s="64"/>
      <c r="L113" s="64"/>
      <c r="M113" s="64"/>
      <c r="N113" s="65"/>
    </row>
    <row r="114" spans="1:14" s="180" customFormat="1" x14ac:dyDescent="0.35">
      <c r="A114" s="62"/>
      <c r="B114" s="62"/>
      <c r="C114" s="62"/>
      <c r="D114" s="230"/>
      <c r="E114" s="62"/>
      <c r="F114" s="62"/>
      <c r="G114" s="62"/>
      <c r="H114" s="221"/>
      <c r="I114" s="222"/>
      <c r="J114" s="221"/>
      <c r="K114" s="64"/>
      <c r="L114" s="64"/>
      <c r="M114" s="64"/>
      <c r="N114" s="65"/>
    </row>
    <row r="115" spans="1:14" s="180" customFormat="1" x14ac:dyDescent="0.35">
      <c r="A115" s="62"/>
      <c r="B115" s="62"/>
      <c r="C115" s="62"/>
      <c r="D115" s="230"/>
      <c r="E115" s="62"/>
      <c r="F115" s="62"/>
      <c r="G115" s="62"/>
      <c r="H115" s="221"/>
      <c r="I115" s="222"/>
      <c r="J115" s="221"/>
      <c r="K115" s="64"/>
      <c r="L115" s="64"/>
      <c r="M115" s="64"/>
      <c r="N115" s="65"/>
    </row>
    <row r="116" spans="1:14" s="180" customFormat="1" x14ac:dyDescent="0.35">
      <c r="A116" s="62"/>
      <c r="B116" s="62"/>
      <c r="C116" s="62"/>
      <c r="D116" s="230"/>
      <c r="E116" s="62"/>
      <c r="F116" s="62"/>
      <c r="G116" s="62"/>
      <c r="H116" s="221"/>
      <c r="I116" s="222"/>
      <c r="J116" s="221"/>
      <c r="K116" s="64"/>
      <c r="L116" s="64"/>
      <c r="M116" s="64"/>
      <c r="N116" s="65"/>
    </row>
    <row r="117" spans="1:14" s="180" customFormat="1" x14ac:dyDescent="0.35">
      <c r="A117" s="62"/>
      <c r="B117" s="62"/>
      <c r="C117" s="62"/>
      <c r="D117" s="230"/>
      <c r="E117" s="62"/>
      <c r="F117" s="62"/>
      <c r="G117" s="62"/>
      <c r="H117" s="221"/>
      <c r="I117" s="222"/>
      <c r="J117" s="221"/>
      <c r="K117" s="64"/>
      <c r="L117" s="64"/>
      <c r="M117" s="64"/>
      <c r="N117" s="65"/>
    </row>
    <row r="118" spans="1:14" s="180" customFormat="1" x14ac:dyDescent="0.35">
      <c r="A118" s="62"/>
      <c r="B118" s="62"/>
      <c r="C118" s="62"/>
      <c r="D118" s="230"/>
      <c r="E118" s="62"/>
      <c r="F118" s="62"/>
      <c r="G118" s="62"/>
      <c r="H118" s="221"/>
      <c r="I118" s="222"/>
      <c r="J118" s="221"/>
      <c r="K118" s="64"/>
      <c r="L118" s="64"/>
      <c r="M118" s="64"/>
      <c r="N118" s="65"/>
    </row>
    <row r="119" spans="1:14" s="180" customFormat="1" x14ac:dyDescent="0.35">
      <c r="A119" s="62"/>
      <c r="B119" s="62"/>
      <c r="C119" s="62"/>
      <c r="D119" s="230"/>
      <c r="E119" s="62"/>
      <c r="F119" s="62"/>
      <c r="G119" s="62"/>
      <c r="H119" s="221"/>
      <c r="I119" s="222"/>
      <c r="J119" s="221"/>
      <c r="K119" s="64"/>
      <c r="L119" s="64"/>
      <c r="M119" s="64"/>
      <c r="N119" s="65"/>
    </row>
    <row r="120" spans="1:14" s="180" customFormat="1" x14ac:dyDescent="0.35">
      <c r="A120" s="62"/>
      <c r="B120" s="62"/>
      <c r="C120" s="62"/>
      <c r="D120" s="230"/>
      <c r="E120" s="62"/>
      <c r="F120" s="62"/>
      <c r="G120" s="62"/>
      <c r="H120" s="221"/>
      <c r="I120" s="222"/>
      <c r="J120" s="221"/>
      <c r="K120" s="64"/>
      <c r="L120" s="64"/>
      <c r="M120" s="64"/>
      <c r="N120" s="65"/>
    </row>
    <row r="121" spans="1:14" s="180" customFormat="1" x14ac:dyDescent="0.35">
      <c r="A121" s="62"/>
      <c r="B121" s="62"/>
      <c r="C121" s="62"/>
      <c r="D121" s="230"/>
      <c r="E121" s="62"/>
      <c r="F121" s="62"/>
      <c r="G121" s="62"/>
      <c r="H121" s="221"/>
      <c r="I121" s="222"/>
      <c r="J121" s="221"/>
      <c r="K121" s="64"/>
      <c r="L121" s="64"/>
      <c r="M121" s="64"/>
      <c r="N121" s="65"/>
    </row>
    <row r="122" spans="1:14" s="180" customFormat="1" x14ac:dyDescent="0.35">
      <c r="A122" s="62"/>
      <c r="B122" s="62"/>
      <c r="C122" s="62"/>
      <c r="D122" s="230"/>
      <c r="E122" s="62"/>
      <c r="F122" s="62"/>
      <c r="G122" s="62"/>
      <c r="H122" s="221"/>
      <c r="I122" s="222"/>
      <c r="J122" s="221"/>
      <c r="K122" s="64"/>
      <c r="L122" s="64"/>
      <c r="M122" s="64"/>
      <c r="N122" s="65"/>
    </row>
    <row r="123" spans="1:14" s="180" customFormat="1" x14ac:dyDescent="0.35">
      <c r="A123" s="62"/>
      <c r="B123" s="62"/>
      <c r="C123" s="62"/>
      <c r="D123" s="230"/>
      <c r="E123" s="62"/>
      <c r="F123" s="62"/>
      <c r="G123" s="62"/>
      <c r="H123" s="221"/>
      <c r="I123" s="222"/>
      <c r="J123" s="221"/>
      <c r="K123" s="64"/>
      <c r="L123" s="64"/>
      <c r="M123" s="64"/>
      <c r="N123" s="65"/>
    </row>
    <row r="124" spans="1:14" s="180" customFormat="1" x14ac:dyDescent="0.35">
      <c r="A124" s="62"/>
      <c r="B124" s="62"/>
      <c r="C124" s="62"/>
      <c r="D124" s="230"/>
      <c r="E124" s="62"/>
      <c r="F124" s="62"/>
      <c r="G124" s="62"/>
      <c r="H124" s="221"/>
      <c r="I124" s="222"/>
      <c r="J124" s="221"/>
      <c r="K124" s="64"/>
      <c r="L124" s="64"/>
      <c r="M124" s="64"/>
      <c r="N124" s="65"/>
    </row>
    <row r="125" spans="1:14" s="180" customFormat="1" x14ac:dyDescent="0.35">
      <c r="A125" s="62"/>
      <c r="B125" s="62"/>
      <c r="C125" s="62"/>
      <c r="D125" s="230"/>
      <c r="E125" s="62"/>
      <c r="F125" s="62"/>
      <c r="G125" s="62"/>
      <c r="H125" s="221"/>
      <c r="I125" s="222"/>
      <c r="J125" s="221"/>
      <c r="K125" s="64"/>
      <c r="L125" s="64"/>
      <c r="M125" s="64"/>
      <c r="N125" s="65"/>
    </row>
    <row r="126" spans="1:14" s="180" customFormat="1" x14ac:dyDescent="0.35">
      <c r="A126" s="62"/>
      <c r="B126" s="62"/>
      <c r="C126" s="62"/>
      <c r="D126" s="230"/>
      <c r="E126" s="62"/>
      <c r="F126" s="62"/>
      <c r="G126" s="62"/>
      <c r="H126" s="221"/>
      <c r="I126" s="222"/>
      <c r="J126" s="221"/>
      <c r="K126" s="64"/>
      <c r="L126" s="64"/>
      <c r="M126" s="64"/>
      <c r="N126" s="65"/>
    </row>
    <row r="127" spans="1:14" s="180" customFormat="1" x14ac:dyDescent="0.35">
      <c r="A127" s="62"/>
      <c r="B127" s="62"/>
      <c r="C127" s="62"/>
      <c r="D127" s="230"/>
      <c r="E127" s="62"/>
      <c r="F127" s="62"/>
      <c r="G127" s="62"/>
      <c r="H127" s="221"/>
      <c r="I127" s="222"/>
      <c r="J127" s="221"/>
      <c r="K127" s="64"/>
      <c r="L127" s="64"/>
      <c r="M127" s="64"/>
      <c r="N127" s="65"/>
    </row>
    <row r="128" spans="1:14" s="180" customFormat="1" x14ac:dyDescent="0.35">
      <c r="A128" s="62"/>
      <c r="B128" s="62"/>
      <c r="C128" s="62"/>
      <c r="D128" s="230"/>
      <c r="E128" s="62"/>
      <c r="F128" s="62"/>
      <c r="G128" s="62"/>
      <c r="H128" s="221"/>
      <c r="I128" s="222"/>
      <c r="J128" s="221"/>
      <c r="K128" s="64"/>
      <c r="L128" s="64"/>
      <c r="M128" s="64"/>
      <c r="N128" s="65"/>
    </row>
    <row r="129" spans="1:14" s="180" customFormat="1" x14ac:dyDescent="0.35">
      <c r="A129" s="62"/>
      <c r="B129" s="62"/>
      <c r="C129" s="62"/>
      <c r="D129" s="230"/>
      <c r="E129" s="62"/>
      <c r="F129" s="62"/>
      <c r="G129" s="62"/>
      <c r="H129" s="221"/>
      <c r="I129" s="222"/>
      <c r="J129" s="221"/>
      <c r="K129" s="64"/>
      <c r="L129" s="64"/>
      <c r="M129" s="64"/>
      <c r="N129" s="65"/>
    </row>
    <row r="130" spans="1:14" s="180" customFormat="1" x14ac:dyDescent="0.35">
      <c r="A130" s="62"/>
      <c r="B130" s="62"/>
      <c r="C130" s="62"/>
      <c r="D130" s="230"/>
      <c r="E130" s="62"/>
      <c r="F130" s="62"/>
      <c r="G130" s="62"/>
      <c r="H130" s="221"/>
      <c r="I130" s="222"/>
      <c r="J130" s="221"/>
      <c r="K130" s="64"/>
      <c r="L130" s="64"/>
      <c r="M130" s="64"/>
      <c r="N130" s="65"/>
    </row>
    <row r="131" spans="1:14" s="180" customFormat="1" x14ac:dyDescent="0.35">
      <c r="A131" s="62"/>
      <c r="B131" s="62"/>
      <c r="C131" s="62"/>
      <c r="D131" s="230"/>
      <c r="E131" s="62"/>
      <c r="F131" s="62"/>
      <c r="G131" s="62"/>
      <c r="H131" s="221"/>
      <c r="I131" s="222"/>
      <c r="J131" s="221"/>
      <c r="K131" s="64"/>
      <c r="L131" s="64"/>
      <c r="M131" s="64"/>
      <c r="N131" s="65"/>
    </row>
    <row r="132" spans="1:14" s="180" customFormat="1" x14ac:dyDescent="0.35">
      <c r="A132" s="62"/>
      <c r="B132" s="62"/>
      <c r="C132" s="62"/>
      <c r="D132" s="230"/>
      <c r="E132" s="62"/>
      <c r="F132" s="62"/>
      <c r="G132" s="62"/>
      <c r="H132" s="221"/>
      <c r="I132" s="222"/>
      <c r="J132" s="221"/>
      <c r="K132" s="64"/>
      <c r="L132" s="64"/>
      <c r="M132" s="64"/>
      <c r="N132" s="65"/>
    </row>
    <row r="133" spans="1:14" s="180" customFormat="1" x14ac:dyDescent="0.35">
      <c r="A133" s="62"/>
      <c r="B133" s="62"/>
      <c r="C133" s="62"/>
      <c r="D133" s="230"/>
      <c r="E133" s="62"/>
      <c r="F133" s="62"/>
      <c r="G133" s="62"/>
      <c r="H133" s="221"/>
      <c r="I133" s="222"/>
      <c r="J133" s="221"/>
      <c r="K133" s="64"/>
      <c r="L133" s="64"/>
      <c r="M133" s="64"/>
      <c r="N133" s="65"/>
    </row>
    <row r="134" spans="1:14" s="180" customFormat="1" x14ac:dyDescent="0.35">
      <c r="A134" s="62"/>
      <c r="B134" s="62"/>
      <c r="C134" s="62"/>
      <c r="D134" s="230"/>
      <c r="E134" s="62"/>
      <c r="F134" s="62"/>
      <c r="G134" s="62"/>
      <c r="H134" s="221"/>
      <c r="I134" s="222"/>
      <c r="J134" s="221"/>
      <c r="K134" s="64"/>
      <c r="L134" s="64"/>
      <c r="M134" s="64"/>
      <c r="N134" s="65"/>
    </row>
    <row r="135" spans="1:14" s="180" customFormat="1" x14ac:dyDescent="0.35">
      <c r="A135" s="62"/>
      <c r="B135" s="62"/>
      <c r="C135" s="62"/>
      <c r="D135" s="230"/>
      <c r="E135" s="62"/>
      <c r="F135" s="62"/>
      <c r="G135" s="62"/>
      <c r="H135" s="221"/>
      <c r="I135" s="222"/>
      <c r="J135" s="221"/>
      <c r="K135" s="64"/>
      <c r="L135" s="64"/>
      <c r="M135" s="64"/>
      <c r="N135" s="65"/>
    </row>
    <row r="136" spans="1:14" s="180" customFormat="1" x14ac:dyDescent="0.35">
      <c r="A136" s="62"/>
      <c r="B136" s="62"/>
      <c r="C136" s="62"/>
      <c r="D136" s="230"/>
      <c r="E136" s="62"/>
      <c r="F136" s="62"/>
      <c r="G136" s="62"/>
      <c r="H136" s="221"/>
      <c r="I136" s="222"/>
      <c r="J136" s="221"/>
      <c r="K136" s="64"/>
      <c r="L136" s="64"/>
      <c r="M136" s="64"/>
      <c r="N136" s="65"/>
    </row>
    <row r="137" spans="1:14" s="180" customFormat="1" x14ac:dyDescent="0.35">
      <c r="A137" s="62"/>
      <c r="B137" s="62"/>
      <c r="C137" s="62"/>
      <c r="D137" s="230"/>
      <c r="E137" s="62"/>
      <c r="F137" s="62"/>
      <c r="G137" s="62"/>
      <c r="H137" s="221"/>
      <c r="I137" s="222"/>
      <c r="J137" s="221"/>
      <c r="K137" s="64"/>
      <c r="L137" s="64"/>
      <c r="M137" s="64"/>
      <c r="N137" s="65"/>
    </row>
    <row r="138" spans="1:14" s="180" customFormat="1" x14ac:dyDescent="0.35">
      <c r="A138" s="62"/>
      <c r="B138" s="62"/>
      <c r="C138" s="62"/>
      <c r="D138" s="230"/>
      <c r="E138" s="62"/>
      <c r="F138" s="62"/>
      <c r="G138" s="62"/>
      <c r="H138" s="221"/>
      <c r="I138" s="222"/>
      <c r="J138" s="221"/>
      <c r="K138" s="64"/>
      <c r="L138" s="64"/>
      <c r="M138" s="64"/>
      <c r="N138" s="65"/>
    </row>
    <row r="139" spans="1:14" s="180" customFormat="1" x14ac:dyDescent="0.35">
      <c r="A139" s="62"/>
      <c r="B139" s="62"/>
      <c r="C139" s="62"/>
      <c r="D139" s="230"/>
      <c r="E139" s="62"/>
      <c r="F139" s="62"/>
      <c r="G139" s="62"/>
      <c r="H139" s="221"/>
      <c r="I139" s="222"/>
      <c r="J139" s="221"/>
      <c r="K139" s="64"/>
      <c r="L139" s="64"/>
      <c r="M139" s="64"/>
      <c r="N139" s="65"/>
    </row>
    <row r="140" spans="1:14" s="180" customFormat="1" x14ac:dyDescent="0.35">
      <c r="A140" s="62"/>
      <c r="B140" s="62"/>
      <c r="C140" s="62"/>
      <c r="D140" s="230"/>
      <c r="E140" s="62"/>
      <c r="F140" s="62"/>
      <c r="G140" s="62"/>
      <c r="H140" s="221"/>
      <c r="I140" s="222"/>
      <c r="J140" s="221"/>
      <c r="K140" s="64"/>
      <c r="L140" s="64"/>
      <c r="M140" s="64"/>
      <c r="N140" s="65"/>
    </row>
    <row r="141" spans="1:14" s="180" customFormat="1" x14ac:dyDescent="0.35">
      <c r="A141" s="62"/>
      <c r="B141" s="62"/>
      <c r="C141" s="62"/>
      <c r="D141" s="230"/>
      <c r="E141" s="62"/>
      <c r="F141" s="62"/>
      <c r="G141" s="62"/>
      <c r="H141" s="221"/>
      <c r="I141" s="222"/>
      <c r="J141" s="221"/>
      <c r="K141" s="64"/>
      <c r="L141" s="64"/>
      <c r="M141" s="64"/>
      <c r="N141" s="65"/>
    </row>
    <row r="142" spans="1:14" s="180" customFormat="1" x14ac:dyDescent="0.35">
      <c r="A142" s="62"/>
      <c r="B142" s="62"/>
      <c r="C142" s="62"/>
      <c r="D142" s="230"/>
      <c r="E142" s="62"/>
      <c r="F142" s="62"/>
      <c r="G142" s="62"/>
      <c r="H142" s="221"/>
      <c r="I142" s="222"/>
      <c r="J142" s="221"/>
      <c r="K142" s="64"/>
      <c r="L142" s="64"/>
      <c r="M142" s="64"/>
      <c r="N142" s="65"/>
    </row>
    <row r="143" spans="1:14" s="180" customFormat="1" x14ac:dyDescent="0.35">
      <c r="A143" s="62"/>
      <c r="B143" s="62"/>
      <c r="C143" s="62"/>
      <c r="D143" s="230"/>
      <c r="E143" s="62"/>
      <c r="F143" s="62"/>
      <c r="G143" s="62"/>
      <c r="H143" s="221"/>
      <c r="I143" s="222"/>
      <c r="J143" s="221"/>
      <c r="K143" s="64"/>
      <c r="L143" s="64"/>
      <c r="M143" s="64"/>
      <c r="N143" s="65"/>
    </row>
    <row r="144" spans="1:14" s="180" customFormat="1" x14ac:dyDescent="0.35">
      <c r="A144" s="62"/>
      <c r="B144" s="62"/>
      <c r="C144" s="62"/>
      <c r="D144" s="230"/>
      <c r="E144" s="62"/>
      <c r="F144" s="62"/>
      <c r="G144" s="62"/>
      <c r="H144" s="221"/>
      <c r="I144" s="222"/>
      <c r="J144" s="221"/>
      <c r="K144" s="64"/>
      <c r="L144" s="64"/>
      <c r="M144" s="64"/>
      <c r="N144" s="65"/>
    </row>
    <row r="145" spans="1:14" s="180" customFormat="1" x14ac:dyDescent="0.35">
      <c r="A145" s="62"/>
      <c r="B145" s="62"/>
      <c r="C145" s="62"/>
      <c r="D145" s="230"/>
      <c r="E145" s="62"/>
      <c r="F145" s="62"/>
      <c r="G145" s="62"/>
      <c r="H145" s="221"/>
      <c r="I145" s="222"/>
      <c r="J145" s="221"/>
      <c r="K145" s="64"/>
      <c r="L145" s="64"/>
      <c r="M145" s="64"/>
      <c r="N145" s="65"/>
    </row>
    <row r="146" spans="1:14" s="180" customFormat="1" x14ac:dyDescent="0.35">
      <c r="A146" s="62"/>
      <c r="B146" s="62"/>
      <c r="C146" s="62"/>
      <c r="D146" s="230"/>
      <c r="E146" s="62"/>
      <c r="F146" s="62"/>
      <c r="G146" s="62"/>
      <c r="H146" s="221"/>
      <c r="I146" s="222"/>
      <c r="J146" s="221"/>
      <c r="K146" s="64"/>
      <c r="L146" s="64"/>
      <c r="M146" s="64"/>
      <c r="N146" s="65"/>
    </row>
    <row r="147" spans="1:14" s="180" customFormat="1" x14ac:dyDescent="0.35">
      <c r="A147" s="62"/>
      <c r="B147" s="62"/>
      <c r="C147" s="62"/>
      <c r="D147" s="230"/>
      <c r="E147" s="62"/>
      <c r="F147" s="62"/>
      <c r="G147" s="62"/>
      <c r="H147" s="221"/>
      <c r="I147" s="222"/>
      <c r="J147" s="221"/>
      <c r="K147" s="64"/>
      <c r="L147" s="64"/>
      <c r="M147" s="64"/>
      <c r="N147" s="65"/>
    </row>
    <row r="148" spans="1:14" s="180" customFormat="1" x14ac:dyDescent="0.35">
      <c r="A148" s="62"/>
      <c r="B148" s="62"/>
      <c r="C148" s="62"/>
      <c r="D148" s="230"/>
      <c r="E148" s="62"/>
      <c r="F148" s="62"/>
      <c r="G148" s="62"/>
      <c r="H148" s="221"/>
      <c r="I148" s="222"/>
      <c r="J148" s="221"/>
      <c r="K148" s="64"/>
      <c r="L148" s="64"/>
      <c r="M148" s="64"/>
      <c r="N148" s="65"/>
    </row>
    <row r="149" spans="1:14" s="180" customFormat="1" x14ac:dyDescent="0.35">
      <c r="A149" s="62"/>
      <c r="B149" s="62"/>
      <c r="C149" s="62"/>
      <c r="D149" s="230"/>
      <c r="E149" s="62"/>
      <c r="F149" s="62"/>
      <c r="G149" s="62"/>
      <c r="H149" s="221"/>
      <c r="I149" s="222"/>
      <c r="J149" s="221"/>
      <c r="K149" s="64"/>
      <c r="L149" s="64"/>
      <c r="M149" s="64"/>
      <c r="N149" s="65"/>
    </row>
    <row r="150" spans="1:14" s="180" customFormat="1" x14ac:dyDescent="0.35">
      <c r="A150" s="62"/>
      <c r="B150" s="62"/>
      <c r="C150" s="62"/>
      <c r="D150" s="230"/>
      <c r="E150" s="62"/>
      <c r="F150" s="62"/>
      <c r="G150" s="62"/>
      <c r="H150" s="221"/>
      <c r="I150" s="222"/>
      <c r="J150" s="221"/>
      <c r="K150" s="64"/>
      <c r="L150" s="64"/>
      <c r="M150" s="64"/>
      <c r="N150" s="65"/>
    </row>
    <row r="151" spans="1:14" s="180" customFormat="1" x14ac:dyDescent="0.35">
      <c r="A151" s="62"/>
      <c r="B151" s="62"/>
      <c r="C151" s="62"/>
      <c r="D151" s="230"/>
      <c r="E151" s="62"/>
      <c r="F151" s="62"/>
      <c r="G151" s="62"/>
      <c r="H151" s="221"/>
      <c r="I151" s="222"/>
      <c r="J151" s="221"/>
      <c r="K151" s="64"/>
      <c r="L151" s="64"/>
      <c r="M151" s="64"/>
      <c r="N151" s="65"/>
    </row>
    <row r="152" spans="1:14" s="180" customFormat="1" x14ac:dyDescent="0.35">
      <c r="A152" s="62"/>
      <c r="B152" s="62"/>
      <c r="C152" s="62"/>
      <c r="D152" s="230"/>
      <c r="E152" s="62"/>
      <c r="F152" s="62"/>
      <c r="G152" s="62"/>
      <c r="H152" s="221"/>
      <c r="I152" s="222"/>
      <c r="J152" s="221"/>
      <c r="K152" s="64"/>
      <c r="L152" s="64"/>
      <c r="M152" s="64"/>
      <c r="N152" s="65"/>
    </row>
    <row r="153" spans="1:14" s="180" customFormat="1" x14ac:dyDescent="0.35">
      <c r="A153" s="62"/>
      <c r="B153" s="62"/>
      <c r="C153" s="62"/>
      <c r="D153" s="230"/>
      <c r="E153" s="62"/>
      <c r="F153" s="62"/>
      <c r="G153" s="62"/>
      <c r="H153" s="221"/>
      <c r="I153" s="222"/>
      <c r="J153" s="221"/>
      <c r="K153" s="64"/>
      <c r="L153" s="64"/>
      <c r="M153" s="64"/>
      <c r="N153" s="65"/>
    </row>
    <row r="154" spans="1:14" s="180" customFormat="1" x14ac:dyDescent="0.35">
      <c r="A154" s="62"/>
      <c r="B154" s="62"/>
      <c r="C154" s="62"/>
      <c r="D154" s="230"/>
      <c r="E154" s="62"/>
      <c r="F154" s="62"/>
      <c r="G154" s="62"/>
      <c r="H154" s="221"/>
      <c r="I154" s="222"/>
      <c r="J154" s="221"/>
      <c r="K154" s="64"/>
      <c r="L154" s="64"/>
      <c r="M154" s="64"/>
      <c r="N154" s="65"/>
    </row>
    <row r="155" spans="1:14" s="180" customFormat="1" x14ac:dyDescent="0.35">
      <c r="A155" s="62"/>
      <c r="B155" s="62"/>
      <c r="C155" s="62"/>
      <c r="D155" s="230"/>
      <c r="E155" s="62"/>
      <c r="F155" s="62"/>
      <c r="G155" s="62"/>
      <c r="H155" s="221"/>
      <c r="I155" s="222"/>
      <c r="J155" s="221"/>
      <c r="K155" s="64"/>
      <c r="L155" s="64"/>
      <c r="M155" s="64"/>
      <c r="N155" s="65"/>
    </row>
    <row r="156" spans="1:14" s="180" customFormat="1" x14ac:dyDescent="0.35">
      <c r="A156" s="62"/>
      <c r="B156" s="62"/>
      <c r="C156" s="62"/>
      <c r="D156" s="230"/>
      <c r="E156" s="62"/>
      <c r="F156" s="62"/>
      <c r="G156" s="62"/>
      <c r="H156" s="221"/>
      <c r="I156" s="222"/>
      <c r="J156" s="221"/>
      <c r="K156" s="64"/>
      <c r="L156" s="64"/>
      <c r="M156" s="64"/>
      <c r="N156" s="65"/>
    </row>
    <row r="157" spans="1:14" s="180" customFormat="1" x14ac:dyDescent="0.35">
      <c r="A157" s="62"/>
      <c r="B157" s="62"/>
      <c r="C157" s="62"/>
      <c r="D157" s="230"/>
      <c r="E157" s="62"/>
      <c r="F157" s="62"/>
      <c r="G157" s="62"/>
      <c r="H157" s="221"/>
      <c r="I157" s="222"/>
      <c r="J157" s="221"/>
      <c r="K157" s="64"/>
      <c r="L157" s="64"/>
      <c r="M157" s="64"/>
      <c r="N157" s="65"/>
    </row>
    <row r="158" spans="1:14" s="180" customFormat="1" x14ac:dyDescent="0.35">
      <c r="A158" s="62"/>
      <c r="B158" s="62"/>
      <c r="C158" s="62"/>
      <c r="D158" s="230"/>
      <c r="E158" s="62"/>
      <c r="F158" s="62"/>
      <c r="G158" s="62"/>
      <c r="H158" s="221"/>
      <c r="I158" s="222"/>
      <c r="J158" s="221"/>
      <c r="K158" s="64"/>
      <c r="L158" s="64"/>
      <c r="M158" s="64"/>
      <c r="N158" s="65"/>
    </row>
    <row r="159" spans="1:14" s="180" customFormat="1" x14ac:dyDescent="0.35">
      <c r="A159" s="62"/>
      <c r="B159" s="62"/>
      <c r="C159" s="62"/>
      <c r="D159" s="230"/>
      <c r="E159" s="62"/>
      <c r="F159" s="62"/>
      <c r="G159" s="62"/>
      <c r="H159" s="221"/>
      <c r="I159" s="222"/>
      <c r="J159" s="221"/>
      <c r="K159" s="64"/>
      <c r="L159" s="64"/>
      <c r="M159" s="64"/>
      <c r="N159" s="65"/>
    </row>
    <row r="160" spans="1:14" s="180" customFormat="1" x14ac:dyDescent="0.35">
      <c r="A160" s="62"/>
      <c r="B160" s="62"/>
      <c r="C160" s="62"/>
      <c r="D160" s="230"/>
      <c r="E160" s="62"/>
      <c r="F160" s="62"/>
      <c r="G160" s="62"/>
      <c r="H160" s="221"/>
      <c r="I160" s="222"/>
      <c r="J160" s="221"/>
      <c r="K160" s="64"/>
      <c r="L160" s="64"/>
      <c r="M160" s="64"/>
      <c r="N160" s="65"/>
    </row>
    <row r="161" spans="1:14" s="180" customFormat="1" x14ac:dyDescent="0.35">
      <c r="A161" s="62"/>
      <c r="B161" s="62"/>
      <c r="C161" s="62"/>
      <c r="D161" s="230"/>
      <c r="E161" s="62"/>
      <c r="F161" s="62"/>
      <c r="G161" s="62"/>
      <c r="H161" s="221"/>
      <c r="I161" s="222"/>
      <c r="J161" s="221"/>
      <c r="K161" s="64"/>
      <c r="L161" s="64"/>
      <c r="M161" s="64"/>
      <c r="N161" s="65"/>
    </row>
    <row r="162" spans="1:14" s="180" customFormat="1" x14ac:dyDescent="0.35">
      <c r="A162" s="62"/>
      <c r="B162" s="62"/>
      <c r="C162" s="62"/>
      <c r="D162" s="230"/>
      <c r="E162" s="62"/>
      <c r="F162" s="62"/>
      <c r="G162" s="62"/>
      <c r="H162" s="221"/>
      <c r="I162" s="222"/>
      <c r="J162" s="221"/>
      <c r="K162" s="64"/>
      <c r="L162" s="64"/>
      <c r="M162" s="64"/>
      <c r="N162" s="65"/>
    </row>
    <row r="163" spans="1:14" s="180" customFormat="1" x14ac:dyDescent="0.35">
      <c r="A163" s="62"/>
      <c r="B163" s="62"/>
      <c r="C163" s="62"/>
      <c r="D163" s="230"/>
      <c r="E163" s="62"/>
      <c r="F163" s="62"/>
      <c r="G163" s="62"/>
      <c r="H163" s="221"/>
      <c r="I163" s="222"/>
      <c r="J163" s="221"/>
      <c r="K163" s="64"/>
      <c r="L163" s="64"/>
      <c r="M163" s="64"/>
      <c r="N163" s="65"/>
    </row>
    <row r="164" spans="1:14" s="180" customFormat="1" x14ac:dyDescent="0.35">
      <c r="A164" s="62"/>
      <c r="B164" s="62"/>
      <c r="C164" s="62"/>
      <c r="D164" s="230"/>
      <c r="E164" s="62"/>
      <c r="F164" s="62"/>
      <c r="G164" s="62"/>
      <c r="H164" s="221"/>
      <c r="I164" s="222"/>
      <c r="J164" s="221"/>
      <c r="K164" s="64"/>
      <c r="L164" s="64"/>
      <c r="M164" s="64"/>
      <c r="N164" s="65"/>
    </row>
    <row r="165" spans="1:14" s="180" customFormat="1" x14ac:dyDescent="0.35">
      <c r="A165" s="62"/>
      <c r="B165" s="62"/>
      <c r="C165" s="62"/>
      <c r="D165" s="230"/>
      <c r="E165" s="62"/>
      <c r="F165" s="62"/>
      <c r="G165" s="62"/>
      <c r="H165" s="221"/>
      <c r="I165" s="222"/>
      <c r="J165" s="221"/>
      <c r="K165" s="64"/>
      <c r="L165" s="64"/>
      <c r="M165" s="64"/>
      <c r="N165" s="65"/>
    </row>
    <row r="166" spans="1:14" s="180" customFormat="1" x14ac:dyDescent="0.35">
      <c r="A166" s="62"/>
      <c r="B166" s="62"/>
      <c r="C166" s="62"/>
      <c r="D166" s="230"/>
      <c r="E166" s="62"/>
      <c r="F166" s="62"/>
      <c r="G166" s="62"/>
      <c r="H166" s="221"/>
      <c r="I166" s="222"/>
      <c r="J166" s="221"/>
      <c r="K166" s="64"/>
      <c r="L166" s="64"/>
      <c r="M166" s="64"/>
      <c r="N166" s="65"/>
    </row>
    <row r="167" spans="1:14" s="180" customFormat="1" x14ac:dyDescent="0.35">
      <c r="A167" s="62"/>
      <c r="B167" s="62"/>
      <c r="C167" s="62"/>
      <c r="D167" s="230"/>
      <c r="E167" s="62"/>
      <c r="F167" s="62"/>
      <c r="G167" s="62"/>
      <c r="H167" s="221"/>
      <c r="I167" s="222"/>
      <c r="J167" s="221"/>
      <c r="K167" s="64"/>
      <c r="L167" s="64"/>
      <c r="M167" s="64"/>
      <c r="N167" s="65"/>
    </row>
    <row r="168" spans="1:14" s="180" customFormat="1" x14ac:dyDescent="0.35">
      <c r="A168" s="62"/>
      <c r="B168" s="62"/>
      <c r="C168" s="62"/>
      <c r="D168" s="230"/>
      <c r="E168" s="62"/>
      <c r="F168" s="62"/>
      <c r="G168" s="62"/>
      <c r="H168" s="221"/>
      <c r="I168" s="222"/>
      <c r="J168" s="221"/>
      <c r="K168" s="64"/>
      <c r="L168" s="64"/>
      <c r="M168" s="64"/>
      <c r="N168" s="65"/>
    </row>
    <row r="169" spans="1:14" s="180" customFormat="1" x14ac:dyDescent="0.35">
      <c r="A169" s="62"/>
      <c r="B169" s="62"/>
      <c r="C169" s="62"/>
      <c r="D169" s="230"/>
      <c r="E169" s="62"/>
      <c r="F169" s="62"/>
      <c r="G169" s="62"/>
      <c r="H169" s="221"/>
      <c r="I169" s="222"/>
      <c r="J169" s="221"/>
      <c r="K169" s="64"/>
      <c r="L169" s="64"/>
      <c r="M169" s="64"/>
      <c r="N169" s="65"/>
    </row>
    <row r="170" spans="1:14" s="180" customFormat="1" x14ac:dyDescent="0.35">
      <c r="A170" s="62"/>
      <c r="B170" s="62"/>
      <c r="C170" s="62"/>
      <c r="D170" s="230"/>
      <c r="E170" s="62"/>
      <c r="F170" s="62"/>
      <c r="G170" s="62"/>
      <c r="H170" s="221"/>
      <c r="I170" s="222"/>
      <c r="J170" s="221"/>
      <c r="K170" s="64"/>
      <c r="L170" s="64"/>
      <c r="M170" s="64"/>
      <c r="N170" s="65"/>
    </row>
    <row r="171" spans="1:14" s="180" customFormat="1" x14ac:dyDescent="0.35">
      <c r="A171" s="62"/>
      <c r="B171" s="62"/>
      <c r="C171" s="62"/>
      <c r="D171" s="230"/>
      <c r="E171" s="62"/>
      <c r="F171" s="62"/>
      <c r="G171" s="62"/>
      <c r="H171" s="221"/>
      <c r="I171" s="222"/>
      <c r="J171" s="221"/>
      <c r="K171" s="64"/>
      <c r="L171" s="64"/>
      <c r="M171" s="64"/>
      <c r="N171" s="65"/>
    </row>
    <row r="172" spans="1:14" s="180" customFormat="1" x14ac:dyDescent="0.35">
      <c r="A172" s="62"/>
      <c r="B172" s="62"/>
      <c r="C172" s="62"/>
      <c r="D172" s="230"/>
      <c r="E172" s="62"/>
      <c r="F172" s="62"/>
      <c r="G172" s="62"/>
      <c r="H172" s="221"/>
      <c r="I172" s="222"/>
      <c r="J172" s="221"/>
      <c r="K172" s="64"/>
      <c r="L172" s="64"/>
      <c r="M172" s="64"/>
      <c r="N172" s="65"/>
    </row>
    <row r="173" spans="1:14" s="180" customFormat="1" x14ac:dyDescent="0.35">
      <c r="A173" s="62"/>
      <c r="B173" s="62"/>
      <c r="C173" s="62"/>
      <c r="D173" s="230"/>
      <c r="E173" s="62"/>
      <c r="F173" s="62"/>
      <c r="G173" s="62"/>
      <c r="H173" s="221"/>
      <c r="I173" s="222"/>
      <c r="J173" s="221"/>
      <c r="K173" s="64"/>
      <c r="L173" s="64"/>
      <c r="M173" s="64"/>
      <c r="N173" s="65"/>
    </row>
    <row r="174" spans="1:14" s="180" customFormat="1" x14ac:dyDescent="0.35">
      <c r="A174" s="62"/>
      <c r="B174" s="62"/>
      <c r="C174" s="62"/>
      <c r="D174" s="230"/>
      <c r="E174" s="62"/>
      <c r="F174" s="62"/>
      <c r="G174" s="62"/>
      <c r="H174" s="221"/>
      <c r="I174" s="222"/>
      <c r="J174" s="221"/>
      <c r="K174" s="64"/>
      <c r="L174" s="64"/>
      <c r="M174" s="64"/>
      <c r="N174" s="65"/>
    </row>
    <row r="175" spans="1:14" s="180" customFormat="1" x14ac:dyDescent="0.35">
      <c r="A175" s="62"/>
      <c r="B175" s="62"/>
      <c r="C175" s="62"/>
      <c r="D175" s="230"/>
      <c r="E175" s="62"/>
      <c r="F175" s="62"/>
      <c r="G175" s="62"/>
      <c r="H175" s="221"/>
      <c r="I175" s="222"/>
      <c r="J175" s="221"/>
      <c r="K175" s="64"/>
      <c r="L175" s="64"/>
      <c r="M175" s="64"/>
      <c r="N175" s="65"/>
    </row>
    <row r="176" spans="1:14" s="180" customFormat="1" x14ac:dyDescent="0.35">
      <c r="A176" s="62"/>
      <c r="B176" s="62"/>
      <c r="C176" s="62"/>
      <c r="D176" s="230"/>
      <c r="E176" s="62"/>
      <c r="F176" s="62"/>
      <c r="G176" s="62"/>
      <c r="H176" s="221"/>
      <c r="I176" s="222"/>
      <c r="J176" s="221"/>
      <c r="K176" s="64"/>
      <c r="L176" s="64"/>
      <c r="M176" s="64"/>
      <c r="N176" s="65"/>
    </row>
    <row r="177" spans="1:14" s="180" customFormat="1" x14ac:dyDescent="0.35">
      <c r="A177" s="62"/>
      <c r="B177" s="62"/>
      <c r="C177" s="62"/>
      <c r="D177" s="230"/>
      <c r="E177" s="62"/>
      <c r="F177" s="62"/>
      <c r="G177" s="62"/>
      <c r="H177" s="221"/>
      <c r="I177" s="222"/>
      <c r="J177" s="221"/>
      <c r="K177" s="64"/>
      <c r="L177" s="64"/>
      <c r="M177" s="64"/>
      <c r="N177" s="65"/>
    </row>
    <row r="178" spans="1:14" s="180" customFormat="1" x14ac:dyDescent="0.35">
      <c r="A178" s="62"/>
      <c r="B178" s="62"/>
      <c r="C178" s="62"/>
      <c r="D178" s="230"/>
      <c r="E178" s="62"/>
      <c r="F178" s="62"/>
      <c r="G178" s="62"/>
      <c r="H178" s="221"/>
      <c r="I178" s="222"/>
      <c r="J178" s="221"/>
      <c r="K178" s="64"/>
      <c r="L178" s="64"/>
      <c r="M178" s="64"/>
      <c r="N178" s="65"/>
    </row>
    <row r="179" spans="1:14" s="180" customFormat="1" x14ac:dyDescent="0.35">
      <c r="A179" s="62"/>
      <c r="B179" s="62"/>
      <c r="C179" s="62"/>
      <c r="D179" s="230"/>
      <c r="E179" s="62"/>
      <c r="F179" s="62"/>
      <c r="G179" s="62"/>
      <c r="H179" s="221"/>
      <c r="I179" s="222"/>
      <c r="J179" s="221"/>
      <c r="K179" s="64"/>
      <c r="L179" s="64"/>
      <c r="M179" s="64"/>
      <c r="N179" s="65"/>
    </row>
    <row r="180" spans="1:14" s="180" customFormat="1" x14ac:dyDescent="0.35">
      <c r="A180" s="62"/>
      <c r="B180" s="62"/>
      <c r="C180" s="62"/>
      <c r="D180" s="230"/>
      <c r="E180" s="62"/>
      <c r="F180" s="62"/>
      <c r="G180" s="62"/>
      <c r="H180" s="221"/>
      <c r="I180" s="222"/>
      <c r="J180" s="221"/>
      <c r="K180" s="64"/>
      <c r="L180" s="64"/>
      <c r="M180" s="64"/>
      <c r="N180" s="65"/>
    </row>
    <row r="181" spans="1:14" s="180" customFormat="1" x14ac:dyDescent="0.35">
      <c r="A181" s="62"/>
      <c r="B181" s="62"/>
      <c r="C181" s="62"/>
      <c r="D181" s="230"/>
      <c r="E181" s="62"/>
      <c r="F181" s="62"/>
      <c r="G181" s="62"/>
      <c r="H181" s="221"/>
      <c r="I181" s="222"/>
      <c r="J181" s="221"/>
      <c r="K181" s="64"/>
      <c r="L181" s="64"/>
      <c r="M181" s="64"/>
      <c r="N181" s="65"/>
    </row>
    <row r="182" spans="1:14" s="180" customFormat="1" x14ac:dyDescent="0.35">
      <c r="A182" s="62"/>
      <c r="B182" s="62"/>
      <c r="C182" s="62"/>
      <c r="D182" s="230"/>
      <c r="E182" s="62"/>
      <c r="F182" s="62"/>
      <c r="G182" s="62"/>
      <c r="H182" s="221"/>
      <c r="I182" s="222"/>
      <c r="J182" s="221"/>
      <c r="K182" s="64"/>
      <c r="L182" s="64"/>
      <c r="M182" s="64"/>
      <c r="N182" s="65"/>
    </row>
    <row r="183" spans="1:14" s="180" customFormat="1" x14ac:dyDescent="0.35">
      <c r="A183" s="62"/>
      <c r="B183" s="62"/>
      <c r="C183" s="62"/>
      <c r="D183" s="230"/>
      <c r="E183" s="62"/>
      <c r="F183" s="62"/>
      <c r="G183" s="62"/>
      <c r="H183" s="221"/>
      <c r="I183" s="222"/>
      <c r="J183" s="221"/>
      <c r="K183" s="64"/>
      <c r="L183" s="64"/>
      <c r="M183" s="64"/>
      <c r="N183" s="65"/>
    </row>
    <row r="184" spans="1:14" s="180" customFormat="1" x14ac:dyDescent="0.35">
      <c r="A184" s="62"/>
      <c r="B184" s="62"/>
      <c r="C184" s="62"/>
      <c r="D184" s="230"/>
      <c r="E184" s="62"/>
      <c r="F184" s="62"/>
      <c r="G184" s="62"/>
      <c r="H184" s="221"/>
      <c r="I184" s="222"/>
      <c r="J184" s="221"/>
      <c r="K184" s="64"/>
      <c r="L184" s="64"/>
      <c r="M184" s="64"/>
      <c r="N184" s="65"/>
    </row>
    <row r="185" spans="1:14" s="180" customFormat="1" x14ac:dyDescent="0.35">
      <c r="A185" s="62"/>
      <c r="B185" s="62"/>
      <c r="C185" s="62"/>
      <c r="D185" s="230"/>
      <c r="E185" s="62"/>
      <c r="F185" s="62"/>
      <c r="G185" s="62"/>
      <c r="H185" s="221"/>
      <c r="I185" s="222"/>
      <c r="J185" s="221"/>
      <c r="K185" s="64"/>
      <c r="L185" s="64"/>
      <c r="M185" s="64"/>
      <c r="N185" s="65"/>
    </row>
    <row r="186" spans="1:14" s="180" customFormat="1" x14ac:dyDescent="0.35">
      <c r="A186" s="62"/>
      <c r="B186" s="62"/>
      <c r="C186" s="62"/>
      <c r="D186" s="230"/>
      <c r="E186" s="62"/>
      <c r="F186" s="62"/>
      <c r="G186" s="62"/>
      <c r="H186" s="221"/>
      <c r="I186" s="222"/>
      <c r="J186" s="221"/>
      <c r="K186" s="64"/>
      <c r="L186" s="64"/>
      <c r="M186" s="64"/>
      <c r="N186" s="65"/>
    </row>
    <row r="187" spans="1:14" s="180" customFormat="1" x14ac:dyDescent="0.35">
      <c r="A187" s="62"/>
      <c r="B187" s="62"/>
      <c r="C187" s="62"/>
      <c r="D187" s="230"/>
      <c r="E187" s="62"/>
      <c r="F187" s="62"/>
      <c r="G187" s="62"/>
      <c r="H187" s="221"/>
      <c r="I187" s="222"/>
      <c r="J187" s="221"/>
      <c r="K187" s="64"/>
      <c r="L187" s="64"/>
      <c r="M187" s="64"/>
      <c r="N187" s="65"/>
    </row>
    <row r="188" spans="1:14" s="180" customFormat="1" x14ac:dyDescent="0.35">
      <c r="A188" s="62"/>
      <c r="B188" s="62"/>
      <c r="C188" s="62"/>
      <c r="D188" s="230"/>
      <c r="E188" s="62"/>
      <c r="F188" s="62"/>
      <c r="G188" s="62"/>
      <c r="H188" s="221"/>
      <c r="I188" s="222"/>
      <c r="J188" s="221"/>
      <c r="K188" s="64"/>
      <c r="L188" s="64"/>
      <c r="M188" s="64"/>
      <c r="N188" s="65"/>
    </row>
    <row r="189" spans="1:14" s="180" customFormat="1" x14ac:dyDescent="0.35">
      <c r="A189" s="62"/>
      <c r="B189" s="62"/>
      <c r="C189" s="62"/>
      <c r="D189" s="230"/>
      <c r="E189" s="62"/>
      <c r="F189" s="62"/>
      <c r="G189" s="62"/>
      <c r="H189" s="221"/>
      <c r="I189" s="222"/>
      <c r="J189" s="221"/>
      <c r="K189" s="64"/>
      <c r="L189" s="64"/>
      <c r="M189" s="64"/>
      <c r="N189" s="65"/>
    </row>
    <row r="190" spans="1:14" s="180" customFormat="1" x14ac:dyDescent="0.35">
      <c r="A190" s="62"/>
      <c r="B190" s="62"/>
      <c r="C190" s="62"/>
      <c r="D190" s="230"/>
      <c r="E190" s="62"/>
      <c r="F190" s="62"/>
      <c r="G190" s="62"/>
      <c r="H190" s="221"/>
      <c r="I190" s="222"/>
      <c r="J190" s="221"/>
      <c r="K190" s="64"/>
      <c r="L190" s="64"/>
      <c r="M190" s="64"/>
      <c r="N190" s="65"/>
    </row>
    <row r="191" spans="1:14" s="180" customFormat="1" x14ac:dyDescent="0.35">
      <c r="A191" s="62"/>
      <c r="B191" s="62"/>
      <c r="C191" s="62"/>
      <c r="D191" s="230"/>
      <c r="E191" s="62"/>
      <c r="F191" s="62"/>
      <c r="G191" s="62"/>
      <c r="H191" s="221"/>
      <c r="I191" s="222"/>
      <c r="J191" s="221"/>
      <c r="K191" s="64"/>
      <c r="L191" s="64"/>
      <c r="M191" s="64"/>
      <c r="N191" s="65"/>
    </row>
    <row r="192" spans="1:14" s="180" customFormat="1" x14ac:dyDescent="0.35">
      <c r="A192" s="62"/>
      <c r="B192" s="62"/>
      <c r="C192" s="62"/>
      <c r="D192" s="230"/>
      <c r="E192" s="62"/>
      <c r="F192" s="62"/>
      <c r="G192" s="62"/>
      <c r="H192" s="221"/>
      <c r="I192" s="222"/>
      <c r="J192" s="221"/>
      <c r="K192" s="64"/>
      <c r="L192" s="64"/>
      <c r="M192" s="64"/>
      <c r="N192" s="65"/>
    </row>
    <row r="193" spans="1:14" s="180" customFormat="1" x14ac:dyDescent="0.35">
      <c r="A193" s="62"/>
      <c r="B193" s="62"/>
      <c r="C193" s="62"/>
      <c r="D193" s="230"/>
      <c r="E193" s="62"/>
      <c r="F193" s="62"/>
      <c r="G193" s="62"/>
      <c r="H193" s="221"/>
      <c r="I193" s="222"/>
      <c r="J193" s="221"/>
      <c r="K193" s="64"/>
      <c r="L193" s="64"/>
      <c r="M193" s="64"/>
      <c r="N193" s="65"/>
    </row>
    <row r="194" spans="1:14" s="180" customFormat="1" x14ac:dyDescent="0.35">
      <c r="A194" s="62"/>
      <c r="B194" s="62"/>
      <c r="C194" s="62"/>
      <c r="D194" s="230"/>
      <c r="E194" s="62"/>
      <c r="F194" s="62"/>
      <c r="G194" s="62"/>
      <c r="H194" s="221"/>
      <c r="I194" s="222"/>
      <c r="J194" s="221"/>
      <c r="K194" s="64"/>
      <c r="L194" s="64"/>
      <c r="M194" s="64"/>
      <c r="N194" s="65"/>
    </row>
    <row r="195" spans="1:14" s="180" customFormat="1" x14ac:dyDescent="0.35">
      <c r="A195" s="62"/>
      <c r="B195" s="62"/>
      <c r="C195" s="62"/>
      <c r="D195" s="230"/>
      <c r="E195" s="62"/>
      <c r="F195" s="62"/>
      <c r="G195" s="62"/>
      <c r="H195" s="221"/>
      <c r="I195" s="222"/>
      <c r="J195" s="221"/>
      <c r="K195" s="64"/>
      <c r="L195" s="64"/>
      <c r="M195" s="64"/>
      <c r="N195" s="65"/>
    </row>
    <row r="196" spans="1:14" s="180" customFormat="1" x14ac:dyDescent="0.35">
      <c r="A196" s="62"/>
      <c r="B196" s="62"/>
      <c r="C196" s="62"/>
      <c r="D196" s="230"/>
      <c r="E196" s="62"/>
      <c r="F196" s="62"/>
      <c r="G196" s="62"/>
      <c r="H196" s="221"/>
      <c r="I196" s="222"/>
      <c r="J196" s="221"/>
      <c r="K196" s="64"/>
      <c r="L196" s="64"/>
      <c r="M196" s="64"/>
      <c r="N196" s="65"/>
    </row>
    <row r="197" spans="1:14" s="180" customFormat="1" x14ac:dyDescent="0.35">
      <c r="A197" s="62"/>
      <c r="B197" s="62"/>
      <c r="C197" s="62"/>
      <c r="D197" s="230"/>
      <c r="E197" s="62"/>
      <c r="F197" s="62"/>
      <c r="G197" s="62"/>
      <c r="H197" s="221"/>
      <c r="I197" s="222"/>
      <c r="J197" s="221"/>
      <c r="K197" s="64"/>
      <c r="L197" s="64"/>
      <c r="M197" s="64"/>
      <c r="N197" s="65"/>
    </row>
    <row r="198" spans="1:14" s="180" customFormat="1" x14ac:dyDescent="0.35">
      <c r="A198" s="62"/>
      <c r="B198" s="62"/>
      <c r="C198" s="62"/>
      <c r="D198" s="230"/>
      <c r="E198" s="62"/>
      <c r="F198" s="62"/>
      <c r="G198" s="62"/>
      <c r="H198" s="221"/>
      <c r="I198" s="222"/>
      <c r="J198" s="221"/>
      <c r="K198" s="64"/>
      <c r="L198" s="64"/>
      <c r="M198" s="64"/>
      <c r="N198" s="65"/>
    </row>
    <row r="199" spans="1:14" s="180" customFormat="1" x14ac:dyDescent="0.35">
      <c r="A199" s="62"/>
      <c r="B199" s="62"/>
      <c r="C199" s="62"/>
      <c r="D199" s="230"/>
      <c r="E199" s="62"/>
      <c r="F199" s="62"/>
      <c r="G199" s="62"/>
      <c r="H199" s="221"/>
      <c r="I199" s="222"/>
      <c r="J199" s="221"/>
      <c r="K199" s="64"/>
      <c r="L199" s="64"/>
      <c r="M199" s="64"/>
      <c r="N199" s="65"/>
    </row>
    <row r="200" spans="1:14" s="180" customFormat="1" x14ac:dyDescent="0.35">
      <c r="A200" s="62"/>
      <c r="B200" s="62"/>
      <c r="C200" s="62"/>
      <c r="D200" s="230"/>
      <c r="E200" s="62"/>
      <c r="F200" s="62"/>
      <c r="G200" s="62"/>
      <c r="H200" s="221"/>
      <c r="I200" s="222"/>
      <c r="J200" s="221"/>
      <c r="K200" s="64"/>
      <c r="L200" s="64"/>
      <c r="M200" s="64"/>
      <c r="N200" s="65"/>
    </row>
    <row r="201" spans="1:14" s="180" customFormat="1" x14ac:dyDescent="0.35">
      <c r="A201" s="62"/>
      <c r="B201" s="62"/>
      <c r="C201" s="62"/>
      <c r="D201" s="230"/>
      <c r="E201" s="62"/>
      <c r="F201" s="62"/>
      <c r="G201" s="62"/>
      <c r="H201" s="221"/>
      <c r="I201" s="222"/>
      <c r="J201" s="221"/>
      <c r="K201" s="64"/>
      <c r="L201" s="64"/>
      <c r="M201" s="64"/>
      <c r="N201" s="65"/>
    </row>
    <row r="202" spans="1:14" s="180" customFormat="1" x14ac:dyDescent="0.35">
      <c r="A202" s="62"/>
      <c r="B202" s="62"/>
      <c r="C202" s="62"/>
      <c r="D202" s="230"/>
      <c r="E202" s="62"/>
      <c r="F202" s="62"/>
      <c r="G202" s="62"/>
      <c r="H202" s="221"/>
      <c r="I202" s="222"/>
      <c r="J202" s="221"/>
      <c r="K202" s="64"/>
      <c r="L202" s="64"/>
      <c r="M202" s="64"/>
      <c r="N202" s="65"/>
    </row>
    <row r="203" spans="1:14" s="180" customFormat="1" x14ac:dyDescent="0.35">
      <c r="A203" s="62"/>
      <c r="B203" s="62"/>
      <c r="C203" s="62"/>
      <c r="D203" s="230"/>
      <c r="E203" s="62"/>
      <c r="F203" s="62"/>
      <c r="G203" s="62"/>
      <c r="H203" s="221"/>
      <c r="I203" s="222"/>
      <c r="J203" s="221"/>
      <c r="K203" s="64"/>
      <c r="L203" s="64"/>
      <c r="M203" s="64"/>
      <c r="N203" s="65"/>
    </row>
    <row r="204" spans="1:14" s="180" customFormat="1" x14ac:dyDescent="0.35">
      <c r="A204" s="62"/>
      <c r="B204" s="62"/>
      <c r="C204" s="62"/>
      <c r="D204" s="230"/>
      <c r="E204" s="62"/>
      <c r="F204" s="62"/>
      <c r="G204" s="62"/>
      <c r="H204" s="221"/>
      <c r="I204" s="222"/>
      <c r="J204" s="221"/>
      <c r="K204" s="64"/>
      <c r="L204" s="64"/>
      <c r="M204" s="64"/>
      <c r="N204" s="65"/>
    </row>
    <row r="205" spans="1:14" s="180" customFormat="1" x14ac:dyDescent="0.35">
      <c r="A205" s="62"/>
      <c r="B205" s="62"/>
      <c r="C205" s="62"/>
      <c r="D205" s="230"/>
      <c r="E205" s="62"/>
      <c r="F205" s="62"/>
      <c r="G205" s="62"/>
      <c r="H205" s="221"/>
      <c r="I205" s="222"/>
      <c r="J205" s="221"/>
      <c r="K205" s="64"/>
      <c r="L205" s="64"/>
      <c r="M205" s="64"/>
      <c r="N205" s="65"/>
    </row>
    <row r="206" spans="1:14" s="180" customFormat="1" x14ac:dyDescent="0.35">
      <c r="A206" s="62"/>
      <c r="B206" s="62"/>
      <c r="C206" s="62"/>
      <c r="D206" s="230"/>
      <c r="E206" s="62"/>
      <c r="F206" s="62"/>
      <c r="G206" s="62"/>
      <c r="H206" s="221"/>
      <c r="I206" s="222"/>
      <c r="J206" s="221"/>
      <c r="K206" s="64"/>
      <c r="L206" s="64"/>
      <c r="M206" s="64"/>
      <c r="N206" s="65"/>
    </row>
    <row r="207" spans="1:14" s="180" customFormat="1" x14ac:dyDescent="0.35">
      <c r="A207" s="62"/>
      <c r="B207" s="62"/>
      <c r="C207" s="62"/>
      <c r="D207" s="230"/>
      <c r="E207" s="62"/>
      <c r="F207" s="62"/>
      <c r="G207" s="62"/>
      <c r="H207" s="221"/>
      <c r="I207" s="222"/>
      <c r="J207" s="221"/>
      <c r="K207" s="64"/>
      <c r="L207" s="64"/>
      <c r="M207" s="64"/>
      <c r="N207" s="65"/>
    </row>
    <row r="208" spans="1:14" s="180" customFormat="1" x14ac:dyDescent="0.35">
      <c r="A208" s="62"/>
      <c r="B208" s="62"/>
      <c r="C208" s="62"/>
      <c r="D208" s="230"/>
      <c r="E208" s="62"/>
      <c r="F208" s="62"/>
      <c r="G208" s="62"/>
      <c r="H208" s="221"/>
      <c r="I208" s="222"/>
      <c r="J208" s="221"/>
      <c r="K208" s="64"/>
      <c r="L208" s="64"/>
      <c r="M208" s="64"/>
      <c r="N208" s="65"/>
    </row>
    <row r="209" spans="1:14" s="180" customFormat="1" x14ac:dyDescent="0.35">
      <c r="A209" s="62"/>
      <c r="B209" s="62"/>
      <c r="C209" s="62"/>
      <c r="D209" s="230"/>
      <c r="E209" s="62"/>
      <c r="F209" s="62"/>
      <c r="G209" s="62"/>
      <c r="H209" s="221"/>
      <c r="I209" s="222"/>
      <c r="J209" s="221"/>
      <c r="K209" s="64"/>
      <c r="L209" s="64"/>
      <c r="M209" s="64"/>
      <c r="N209" s="65"/>
    </row>
    <row r="210" spans="1:14" s="180" customFormat="1" x14ac:dyDescent="0.35">
      <c r="A210" s="62"/>
      <c r="B210" s="62"/>
      <c r="C210" s="62"/>
      <c r="D210" s="230"/>
      <c r="E210" s="62"/>
      <c r="F210" s="62"/>
      <c r="G210" s="62"/>
      <c r="H210" s="221"/>
      <c r="I210" s="222"/>
      <c r="J210" s="221"/>
      <c r="K210" s="64"/>
      <c r="L210" s="64"/>
      <c r="M210" s="64"/>
      <c r="N210" s="65"/>
    </row>
    <row r="211" spans="1:14" s="180" customFormat="1" x14ac:dyDescent="0.35">
      <c r="A211" s="62"/>
      <c r="B211" s="62"/>
      <c r="C211" s="62"/>
      <c r="D211" s="230"/>
      <c r="E211" s="62"/>
      <c r="F211" s="62"/>
      <c r="G211" s="62"/>
      <c r="H211" s="221"/>
      <c r="I211" s="222"/>
      <c r="J211" s="221"/>
      <c r="K211" s="64"/>
      <c r="L211" s="64"/>
      <c r="M211" s="64"/>
      <c r="N211" s="65"/>
    </row>
    <row r="212" spans="1:14" s="180" customFormat="1" x14ac:dyDescent="0.35">
      <c r="A212" s="62"/>
      <c r="B212" s="62"/>
      <c r="C212" s="62"/>
      <c r="D212" s="230"/>
      <c r="E212" s="62"/>
      <c r="F212" s="62"/>
      <c r="G212" s="62"/>
      <c r="H212" s="221"/>
      <c r="I212" s="222"/>
      <c r="J212" s="221"/>
      <c r="K212" s="64"/>
      <c r="L212" s="64"/>
      <c r="M212" s="64"/>
      <c r="N212" s="65"/>
    </row>
    <row r="213" spans="1:14" s="180" customFormat="1" x14ac:dyDescent="0.35">
      <c r="A213" s="62"/>
      <c r="B213" s="62"/>
      <c r="C213" s="62"/>
      <c r="D213" s="230"/>
      <c r="E213" s="62"/>
      <c r="F213" s="62"/>
      <c r="G213" s="62"/>
      <c r="H213" s="221"/>
      <c r="I213" s="222"/>
      <c r="J213" s="221"/>
      <c r="K213" s="64"/>
      <c r="L213" s="64"/>
      <c r="M213" s="64"/>
      <c r="N213" s="65"/>
    </row>
    <row r="214" spans="1:14" s="180" customFormat="1" x14ac:dyDescent="0.35">
      <c r="A214" s="62"/>
      <c r="B214" s="62"/>
      <c r="C214" s="62"/>
      <c r="D214" s="230"/>
      <c r="E214" s="62"/>
      <c r="F214" s="62"/>
      <c r="G214" s="62"/>
      <c r="H214" s="221"/>
      <c r="I214" s="222"/>
      <c r="J214" s="221"/>
      <c r="K214" s="64"/>
      <c r="L214" s="64"/>
      <c r="M214" s="64"/>
      <c r="N214" s="65"/>
    </row>
    <row r="215" spans="1:14" s="180" customFormat="1" x14ac:dyDescent="0.35">
      <c r="A215" s="62"/>
      <c r="B215" s="62"/>
      <c r="C215" s="62"/>
      <c r="D215" s="230"/>
      <c r="E215" s="62"/>
      <c r="F215" s="62"/>
      <c r="G215" s="62"/>
      <c r="H215" s="221"/>
      <c r="I215" s="222"/>
      <c r="J215" s="221"/>
      <c r="K215" s="64"/>
      <c r="L215" s="64"/>
      <c r="M215" s="64"/>
      <c r="N215" s="65"/>
    </row>
    <row r="216" spans="1:14" s="180" customFormat="1" x14ac:dyDescent="0.35">
      <c r="A216" s="62"/>
      <c r="B216" s="62"/>
      <c r="C216" s="62"/>
      <c r="D216" s="230"/>
      <c r="E216" s="62"/>
      <c r="F216" s="62"/>
      <c r="G216" s="62"/>
      <c r="H216" s="221"/>
      <c r="I216" s="222"/>
      <c r="J216" s="221"/>
      <c r="K216" s="64"/>
      <c r="L216" s="64"/>
      <c r="M216" s="64"/>
      <c r="N216" s="65"/>
    </row>
    <row r="217" spans="1:14" s="180" customFormat="1" x14ac:dyDescent="0.35">
      <c r="A217" s="62"/>
      <c r="B217" s="62"/>
      <c r="C217" s="62"/>
      <c r="D217" s="230"/>
      <c r="E217" s="62"/>
      <c r="F217" s="62"/>
      <c r="G217" s="62"/>
      <c r="H217" s="221"/>
      <c r="I217" s="222"/>
      <c r="J217" s="221"/>
      <c r="K217" s="64"/>
      <c r="L217" s="64"/>
      <c r="M217" s="64"/>
      <c r="N217" s="65"/>
    </row>
    <row r="218" spans="1:14" s="180" customFormat="1" x14ac:dyDescent="0.35">
      <c r="A218" s="62"/>
      <c r="B218" s="62"/>
      <c r="C218" s="62"/>
      <c r="D218" s="230"/>
      <c r="E218" s="62"/>
      <c r="F218" s="62"/>
      <c r="G218" s="62"/>
      <c r="H218" s="221"/>
      <c r="I218" s="222"/>
      <c r="J218" s="221"/>
      <c r="K218" s="64"/>
      <c r="L218" s="64"/>
      <c r="M218" s="64"/>
      <c r="N218" s="65"/>
    </row>
    <row r="219" spans="1:14" s="180" customFormat="1" x14ac:dyDescent="0.35">
      <c r="A219" s="62"/>
      <c r="B219" s="62"/>
      <c r="C219" s="62"/>
      <c r="D219" s="230"/>
      <c r="E219" s="62"/>
      <c r="F219" s="62"/>
      <c r="G219" s="62"/>
      <c r="H219" s="221"/>
      <c r="I219" s="222"/>
      <c r="J219" s="221"/>
      <c r="K219" s="64"/>
      <c r="L219" s="64"/>
      <c r="M219" s="64"/>
      <c r="N219" s="65"/>
    </row>
    <row r="220" spans="1:14" s="180" customFormat="1" x14ac:dyDescent="0.35">
      <c r="A220" s="62"/>
      <c r="B220" s="62"/>
      <c r="C220" s="62"/>
      <c r="D220" s="230"/>
      <c r="E220" s="62"/>
      <c r="F220" s="62"/>
      <c r="G220" s="62"/>
      <c r="H220" s="221"/>
      <c r="I220" s="222"/>
      <c r="J220" s="221"/>
      <c r="K220" s="64"/>
      <c r="L220" s="64"/>
      <c r="M220" s="64"/>
      <c r="N220" s="65"/>
    </row>
    <row r="221" spans="1:14" s="180" customFormat="1" x14ac:dyDescent="0.35">
      <c r="A221" s="62"/>
      <c r="B221" s="62"/>
      <c r="C221" s="62"/>
      <c r="D221" s="230"/>
      <c r="E221" s="62"/>
      <c r="F221" s="62"/>
      <c r="G221" s="62"/>
      <c r="H221" s="221"/>
      <c r="I221" s="222"/>
      <c r="J221" s="221"/>
      <c r="K221" s="64"/>
      <c r="L221" s="64"/>
      <c r="M221" s="64"/>
      <c r="N221" s="65"/>
    </row>
    <row r="222" spans="1:14" s="180" customFormat="1" x14ac:dyDescent="0.35">
      <c r="A222" s="62"/>
      <c r="B222" s="62"/>
      <c r="C222" s="62"/>
      <c r="D222" s="230"/>
      <c r="E222" s="62"/>
      <c r="F222" s="62"/>
      <c r="G222" s="62"/>
      <c r="H222" s="221"/>
      <c r="I222" s="222"/>
      <c r="J222" s="221"/>
      <c r="K222" s="64"/>
      <c r="L222" s="64"/>
      <c r="M222" s="64"/>
      <c r="N222" s="65"/>
    </row>
    <row r="223" spans="1:14" s="180" customFormat="1" x14ac:dyDescent="0.35">
      <c r="A223" s="62"/>
      <c r="B223" s="62"/>
      <c r="C223" s="62"/>
      <c r="D223" s="230"/>
      <c r="E223" s="62"/>
      <c r="F223" s="62"/>
      <c r="G223" s="62"/>
      <c r="H223" s="221"/>
      <c r="I223" s="222"/>
      <c r="J223" s="221"/>
      <c r="K223" s="64"/>
      <c r="L223" s="64"/>
      <c r="M223" s="64"/>
      <c r="N223" s="65"/>
    </row>
    <row r="224" spans="1:14" s="180" customFormat="1" x14ac:dyDescent="0.35">
      <c r="A224" s="62"/>
      <c r="B224" s="62"/>
      <c r="C224" s="62"/>
      <c r="D224" s="230"/>
      <c r="E224" s="62"/>
      <c r="F224" s="62"/>
      <c r="G224" s="62"/>
      <c r="H224" s="221"/>
      <c r="I224" s="222"/>
      <c r="J224" s="221"/>
      <c r="K224" s="64"/>
      <c r="L224" s="64"/>
      <c r="M224" s="64"/>
      <c r="N224" s="65"/>
    </row>
    <row r="225" spans="1:14" s="180" customFormat="1" x14ac:dyDescent="0.35">
      <c r="A225" s="62"/>
      <c r="B225" s="62"/>
      <c r="C225" s="62"/>
      <c r="D225" s="230"/>
      <c r="E225" s="62"/>
      <c r="F225" s="62"/>
      <c r="G225" s="62"/>
      <c r="H225" s="221"/>
      <c r="I225" s="222"/>
      <c r="J225" s="221"/>
      <c r="K225" s="64"/>
      <c r="L225" s="64"/>
      <c r="M225" s="64"/>
      <c r="N225" s="65"/>
    </row>
    <row r="226" spans="1:14" s="180" customFormat="1" x14ac:dyDescent="0.35">
      <c r="A226" s="62"/>
      <c r="B226" s="62"/>
      <c r="C226" s="62"/>
      <c r="D226" s="230"/>
      <c r="E226" s="62"/>
      <c r="F226" s="62"/>
      <c r="G226" s="62"/>
      <c r="H226" s="221"/>
      <c r="I226" s="222"/>
      <c r="J226" s="221"/>
      <c r="K226" s="64"/>
      <c r="L226" s="64"/>
      <c r="M226" s="64"/>
      <c r="N226" s="65"/>
    </row>
    <row r="227" spans="1:14" s="180" customFormat="1" x14ac:dyDescent="0.35">
      <c r="A227" s="62"/>
      <c r="B227" s="62"/>
      <c r="C227" s="62"/>
      <c r="D227" s="230"/>
      <c r="E227" s="62"/>
      <c r="F227" s="62"/>
      <c r="G227" s="62"/>
      <c r="H227" s="221"/>
      <c r="I227" s="222"/>
      <c r="J227" s="221"/>
      <c r="K227" s="64"/>
      <c r="L227" s="64"/>
      <c r="M227" s="64"/>
      <c r="N227" s="65"/>
    </row>
    <row r="228" spans="1:14" s="180" customFormat="1" x14ac:dyDescent="0.35">
      <c r="A228" s="62"/>
      <c r="B228" s="62"/>
      <c r="C228" s="62"/>
      <c r="D228" s="230"/>
      <c r="E228" s="62"/>
      <c r="F228" s="62"/>
      <c r="G228" s="62"/>
      <c r="H228" s="221"/>
      <c r="I228" s="222"/>
      <c r="J228" s="221"/>
      <c r="K228" s="64"/>
      <c r="L228" s="64"/>
      <c r="M228" s="64"/>
      <c r="N228" s="65"/>
    </row>
    <row r="229" spans="1:14" s="180" customFormat="1" x14ac:dyDescent="0.35">
      <c r="A229" s="62"/>
      <c r="B229" s="62"/>
      <c r="C229" s="62"/>
      <c r="D229" s="230"/>
      <c r="E229" s="62"/>
      <c r="F229" s="62"/>
      <c r="G229" s="62"/>
      <c r="H229" s="221"/>
      <c r="I229" s="222"/>
      <c r="J229" s="221"/>
      <c r="K229" s="64"/>
      <c r="L229" s="64"/>
      <c r="M229" s="64"/>
      <c r="N229" s="65"/>
    </row>
    <row r="230" spans="1:14" s="180" customFormat="1" x14ac:dyDescent="0.35">
      <c r="A230" s="62"/>
      <c r="B230" s="62"/>
      <c r="C230" s="62"/>
      <c r="D230" s="230"/>
      <c r="E230" s="62"/>
      <c r="F230" s="62"/>
      <c r="G230" s="62"/>
      <c r="H230" s="221"/>
      <c r="I230" s="222"/>
      <c r="J230" s="221"/>
      <c r="K230" s="64"/>
      <c r="L230" s="64"/>
      <c r="M230" s="64"/>
      <c r="N230" s="65"/>
    </row>
    <row r="231" spans="1:14" s="180" customFormat="1" x14ac:dyDescent="0.35">
      <c r="A231" s="62"/>
      <c r="B231" s="62"/>
      <c r="C231" s="62"/>
      <c r="D231" s="230"/>
      <c r="E231" s="62"/>
      <c r="F231" s="62"/>
      <c r="G231" s="62"/>
      <c r="H231" s="221"/>
      <c r="I231" s="222"/>
      <c r="J231" s="221"/>
      <c r="K231" s="64"/>
      <c r="L231" s="64"/>
      <c r="M231" s="64"/>
      <c r="N231" s="65"/>
    </row>
    <row r="232" spans="1:14" s="180" customFormat="1" x14ac:dyDescent="0.35">
      <c r="A232" s="62"/>
      <c r="B232" s="62"/>
      <c r="C232" s="62"/>
      <c r="D232" s="230"/>
      <c r="E232" s="62"/>
      <c r="F232" s="62"/>
      <c r="G232" s="62"/>
      <c r="H232" s="221"/>
      <c r="I232" s="222"/>
      <c r="J232" s="221"/>
      <c r="K232" s="64"/>
      <c r="L232" s="64"/>
      <c r="M232" s="64"/>
      <c r="N232" s="65"/>
    </row>
    <row r="233" spans="1:14" s="180" customFormat="1" x14ac:dyDescent="0.35">
      <c r="A233" s="62"/>
      <c r="B233" s="62"/>
      <c r="C233" s="62"/>
      <c r="D233" s="230"/>
      <c r="E233" s="62"/>
      <c r="F233" s="62"/>
      <c r="G233" s="62"/>
      <c r="H233" s="221"/>
      <c r="I233" s="222"/>
      <c r="J233" s="221"/>
      <c r="K233" s="64"/>
      <c r="L233" s="64"/>
      <c r="M233" s="64"/>
      <c r="N233" s="65"/>
    </row>
    <row r="234" spans="1:14" s="180" customFormat="1" x14ac:dyDescent="0.35">
      <c r="A234" s="62"/>
      <c r="B234" s="62"/>
      <c r="C234" s="62"/>
      <c r="D234" s="230"/>
      <c r="E234" s="62"/>
      <c r="F234" s="62"/>
      <c r="G234" s="62"/>
      <c r="H234" s="221"/>
      <c r="I234" s="222"/>
      <c r="J234" s="221"/>
      <c r="K234" s="64"/>
      <c r="L234" s="64"/>
      <c r="M234" s="64"/>
      <c r="N234" s="65"/>
    </row>
    <row r="235" spans="1:14" s="180" customFormat="1" x14ac:dyDescent="0.35">
      <c r="A235" s="62"/>
      <c r="B235" s="62"/>
      <c r="C235" s="62"/>
      <c r="D235" s="230"/>
      <c r="E235" s="62"/>
      <c r="F235" s="62"/>
      <c r="G235" s="62"/>
      <c r="H235" s="221"/>
      <c r="I235" s="222"/>
      <c r="J235" s="221"/>
      <c r="K235" s="64"/>
      <c r="L235" s="64"/>
      <c r="M235" s="64"/>
      <c r="N235" s="65"/>
    </row>
    <row r="236" spans="1:14" s="180" customFormat="1" x14ac:dyDescent="0.35">
      <c r="A236" s="62"/>
      <c r="B236" s="62"/>
      <c r="C236" s="62"/>
      <c r="D236" s="230"/>
      <c r="E236" s="62"/>
      <c r="F236" s="62"/>
      <c r="G236" s="62"/>
      <c r="H236" s="221"/>
      <c r="I236" s="222"/>
      <c r="J236" s="221"/>
      <c r="K236" s="64"/>
      <c r="L236" s="64"/>
      <c r="M236" s="64"/>
      <c r="N236" s="65"/>
    </row>
    <row r="237" spans="1:14" s="180" customFormat="1" x14ac:dyDescent="0.35">
      <c r="A237" s="62"/>
      <c r="B237" s="62"/>
      <c r="C237" s="62"/>
      <c r="D237" s="230"/>
      <c r="E237" s="62"/>
      <c r="F237" s="62"/>
      <c r="G237" s="62"/>
      <c r="H237" s="221"/>
      <c r="I237" s="222"/>
      <c r="J237" s="221"/>
      <c r="K237" s="64"/>
      <c r="L237" s="64"/>
      <c r="M237" s="64"/>
      <c r="N237" s="65"/>
    </row>
    <row r="238" spans="1:14" s="180" customFormat="1" x14ac:dyDescent="0.35">
      <c r="A238" s="62"/>
      <c r="B238" s="62"/>
      <c r="C238" s="62"/>
      <c r="D238" s="230"/>
      <c r="E238" s="62"/>
      <c r="F238" s="62"/>
      <c r="G238" s="62"/>
      <c r="H238" s="221"/>
      <c r="I238" s="222"/>
      <c r="J238" s="221"/>
      <c r="K238" s="64"/>
      <c r="L238" s="64"/>
      <c r="M238" s="64"/>
      <c r="N238" s="65"/>
    </row>
    <row r="239" spans="1:14" s="180" customFormat="1" x14ac:dyDescent="0.35">
      <c r="A239" s="62"/>
      <c r="B239" s="62"/>
      <c r="C239" s="62"/>
      <c r="D239" s="230"/>
      <c r="E239" s="62"/>
      <c r="F239" s="62"/>
      <c r="G239" s="62"/>
      <c r="H239" s="221"/>
      <c r="I239" s="222"/>
      <c r="J239" s="221"/>
      <c r="K239" s="64"/>
      <c r="L239" s="64"/>
      <c r="M239" s="64"/>
      <c r="N239" s="65"/>
    </row>
    <row r="240" spans="1:14" s="180" customFormat="1" x14ac:dyDescent="0.35">
      <c r="A240" s="62"/>
      <c r="B240" s="62"/>
      <c r="C240" s="62"/>
      <c r="D240" s="230"/>
      <c r="E240" s="62"/>
      <c r="F240" s="62"/>
      <c r="G240" s="62"/>
      <c r="H240" s="221"/>
      <c r="I240" s="222"/>
      <c r="J240" s="221"/>
      <c r="K240" s="64"/>
      <c r="L240" s="64"/>
      <c r="M240" s="64"/>
      <c r="N240" s="65"/>
    </row>
    <row r="241" spans="1:14" s="180" customFormat="1" x14ac:dyDescent="0.35">
      <c r="A241" s="62"/>
      <c r="B241" s="62"/>
      <c r="C241" s="62"/>
      <c r="D241" s="230"/>
      <c r="E241" s="62"/>
      <c r="F241" s="62"/>
      <c r="G241" s="62"/>
      <c r="H241" s="221"/>
      <c r="I241" s="222"/>
      <c r="J241" s="221"/>
      <c r="K241" s="64"/>
      <c r="L241" s="64"/>
      <c r="M241" s="64"/>
      <c r="N241" s="65"/>
    </row>
    <row r="242" spans="1:14" s="180" customFormat="1" x14ac:dyDescent="0.35">
      <c r="A242" s="62"/>
      <c r="B242" s="62"/>
      <c r="C242" s="62"/>
      <c r="D242" s="230"/>
      <c r="E242" s="62"/>
      <c r="F242" s="62"/>
      <c r="G242" s="62"/>
      <c r="H242" s="221"/>
      <c r="I242" s="222"/>
      <c r="J242" s="221"/>
      <c r="K242" s="64"/>
      <c r="L242" s="64"/>
      <c r="M242" s="64"/>
      <c r="N242" s="65"/>
    </row>
    <row r="243" spans="1:14" s="180" customFormat="1" x14ac:dyDescent="0.35">
      <c r="A243" s="62"/>
      <c r="B243" s="62"/>
      <c r="C243" s="62"/>
      <c r="D243" s="230"/>
      <c r="E243" s="62"/>
      <c r="F243" s="62"/>
      <c r="G243" s="62"/>
      <c r="H243" s="221"/>
      <c r="I243" s="222"/>
      <c r="J243" s="221"/>
      <c r="K243" s="64"/>
      <c r="L243" s="64"/>
      <c r="M243" s="64"/>
      <c r="N243" s="65"/>
    </row>
    <row r="244" spans="1:14" s="180" customFormat="1" x14ac:dyDescent="0.35">
      <c r="A244" s="62"/>
      <c r="B244" s="62"/>
      <c r="C244" s="62"/>
      <c r="D244" s="230"/>
      <c r="E244" s="62"/>
      <c r="F244" s="62"/>
      <c r="G244" s="62"/>
      <c r="H244" s="221"/>
      <c r="I244" s="222"/>
      <c r="J244" s="221"/>
      <c r="K244" s="64"/>
      <c r="L244" s="64"/>
      <c r="M244" s="64"/>
      <c r="N244" s="65"/>
    </row>
    <row r="245" spans="1:14" s="180" customFormat="1" x14ac:dyDescent="0.35">
      <c r="A245" s="62"/>
      <c r="B245" s="62"/>
      <c r="C245" s="62"/>
      <c r="D245" s="230"/>
      <c r="E245" s="62"/>
      <c r="F245" s="62"/>
      <c r="G245" s="62"/>
      <c r="H245" s="221"/>
      <c r="I245" s="222"/>
      <c r="J245" s="221"/>
      <c r="K245" s="64"/>
      <c r="L245" s="64"/>
      <c r="M245" s="64"/>
      <c r="N245" s="65"/>
    </row>
    <row r="246" spans="1:14" s="180" customFormat="1" x14ac:dyDescent="0.35">
      <c r="A246" s="62"/>
      <c r="B246" s="62"/>
      <c r="C246" s="62"/>
      <c r="D246" s="230"/>
      <c r="E246" s="62"/>
      <c r="F246" s="62"/>
      <c r="G246" s="62"/>
      <c r="H246" s="221"/>
      <c r="I246" s="222"/>
      <c r="J246" s="221"/>
      <c r="K246" s="64"/>
      <c r="L246" s="64"/>
      <c r="M246" s="64"/>
      <c r="N246" s="65"/>
    </row>
    <row r="247" spans="1:14" s="180" customFormat="1" x14ac:dyDescent="0.35">
      <c r="A247" s="62"/>
      <c r="B247" s="62"/>
      <c r="C247" s="62"/>
      <c r="D247" s="230"/>
      <c r="E247" s="62"/>
      <c r="F247" s="62"/>
      <c r="G247" s="62"/>
      <c r="H247" s="221"/>
      <c r="I247" s="222"/>
      <c r="J247" s="221"/>
      <c r="K247" s="64"/>
      <c r="L247" s="64"/>
      <c r="M247" s="64"/>
      <c r="N247" s="65"/>
    </row>
    <row r="248" spans="1:14" s="180" customFormat="1" x14ac:dyDescent="0.35">
      <c r="A248" s="62"/>
      <c r="B248" s="62"/>
      <c r="C248" s="62"/>
      <c r="D248" s="230"/>
      <c r="E248" s="62"/>
      <c r="F248" s="62"/>
      <c r="G248" s="62"/>
      <c r="H248" s="221"/>
      <c r="I248" s="222"/>
      <c r="J248" s="221"/>
      <c r="K248" s="64"/>
      <c r="L248" s="64"/>
      <c r="M248" s="64"/>
      <c r="N248" s="65"/>
    </row>
    <row r="249" spans="1:14" s="180" customFormat="1" x14ac:dyDescent="0.35">
      <c r="A249" s="62"/>
      <c r="B249" s="62"/>
      <c r="C249" s="62"/>
      <c r="D249" s="230"/>
      <c r="E249" s="62"/>
      <c r="F249" s="62"/>
      <c r="G249" s="62"/>
      <c r="H249" s="221"/>
      <c r="I249" s="222"/>
      <c r="J249" s="221"/>
      <c r="K249" s="64"/>
      <c r="L249" s="64"/>
      <c r="M249" s="64"/>
      <c r="N249" s="65"/>
    </row>
    <row r="250" spans="1:14" s="180" customFormat="1" x14ac:dyDescent="0.35">
      <c r="A250" s="62"/>
      <c r="B250" s="62"/>
      <c r="C250" s="62"/>
      <c r="D250" s="230"/>
      <c r="E250" s="62"/>
      <c r="F250" s="62"/>
      <c r="G250" s="62"/>
      <c r="H250" s="221"/>
      <c r="I250" s="222"/>
      <c r="J250" s="221"/>
      <c r="K250" s="64"/>
      <c r="L250" s="64"/>
      <c r="M250" s="64"/>
      <c r="N250" s="65"/>
    </row>
    <row r="251" spans="1:14" s="180" customFormat="1" x14ac:dyDescent="0.35">
      <c r="A251" s="62"/>
      <c r="B251" s="62"/>
      <c r="C251" s="62"/>
      <c r="D251" s="230"/>
      <c r="E251" s="62"/>
      <c r="F251" s="62"/>
      <c r="G251" s="62"/>
      <c r="H251" s="221"/>
      <c r="I251" s="222"/>
      <c r="J251" s="221"/>
      <c r="K251" s="64"/>
      <c r="L251" s="64"/>
      <c r="M251" s="64"/>
      <c r="N251" s="65"/>
    </row>
    <row r="252" spans="1:14" s="180" customFormat="1" x14ac:dyDescent="0.35">
      <c r="A252" s="62"/>
      <c r="B252" s="62"/>
      <c r="C252" s="62"/>
      <c r="D252" s="230"/>
      <c r="E252" s="62"/>
      <c r="F252" s="62"/>
      <c r="G252" s="62"/>
      <c r="H252" s="221"/>
      <c r="I252" s="222"/>
      <c r="J252" s="221"/>
      <c r="K252" s="64"/>
      <c r="L252" s="64"/>
      <c r="M252" s="64"/>
      <c r="N252" s="65"/>
    </row>
    <row r="253" spans="1:14" s="180" customFormat="1" x14ac:dyDescent="0.35">
      <c r="A253" s="62"/>
      <c r="B253" s="62"/>
      <c r="C253" s="62"/>
      <c r="D253" s="230"/>
      <c r="E253" s="62"/>
      <c r="F253" s="62"/>
      <c r="G253" s="62"/>
      <c r="H253" s="221"/>
      <c r="I253" s="222"/>
      <c r="J253" s="221"/>
      <c r="K253" s="64"/>
      <c r="L253" s="64"/>
      <c r="M253" s="64"/>
      <c r="N253" s="65"/>
    </row>
    <row r="254" spans="1:14" s="180" customFormat="1" x14ac:dyDescent="0.35">
      <c r="A254" s="62"/>
      <c r="B254" s="62"/>
      <c r="C254" s="62"/>
      <c r="D254" s="230"/>
      <c r="E254" s="62"/>
      <c r="F254" s="62"/>
      <c r="G254" s="62"/>
      <c r="H254" s="221"/>
      <c r="I254" s="222"/>
      <c r="J254" s="221"/>
      <c r="K254" s="64"/>
      <c r="L254" s="64"/>
      <c r="M254" s="64"/>
      <c r="N254" s="65"/>
    </row>
    <row r="255" spans="1:14" s="180" customFormat="1" x14ac:dyDescent="0.35">
      <c r="A255" s="62"/>
      <c r="B255" s="62"/>
      <c r="C255" s="62"/>
      <c r="D255" s="230"/>
      <c r="E255" s="62"/>
      <c r="F255" s="62"/>
      <c r="G255" s="62"/>
      <c r="H255" s="221"/>
      <c r="I255" s="222"/>
      <c r="J255" s="221"/>
      <c r="K255" s="64"/>
      <c r="L255" s="64"/>
      <c r="M255" s="64"/>
      <c r="N255" s="65"/>
    </row>
    <row r="256" spans="1:14" s="180" customFormat="1" x14ac:dyDescent="0.35">
      <c r="A256" s="62"/>
      <c r="B256" s="62"/>
      <c r="C256" s="62"/>
      <c r="D256" s="230"/>
      <c r="E256" s="62"/>
      <c r="F256" s="62"/>
      <c r="G256" s="62"/>
      <c r="H256" s="221"/>
      <c r="I256" s="222"/>
      <c r="J256" s="221"/>
      <c r="K256" s="64"/>
      <c r="L256" s="64"/>
      <c r="M256" s="64"/>
      <c r="N256" s="65"/>
    </row>
    <row r="257" spans="1:14" s="180" customFormat="1" x14ac:dyDescent="0.35">
      <c r="A257" s="62"/>
      <c r="B257" s="62"/>
      <c r="C257" s="62"/>
      <c r="D257" s="230"/>
      <c r="E257" s="62"/>
      <c r="F257" s="62"/>
      <c r="G257" s="62"/>
      <c r="H257" s="221"/>
      <c r="I257" s="222"/>
      <c r="J257" s="221"/>
      <c r="K257" s="64"/>
      <c r="L257" s="64"/>
      <c r="M257" s="64"/>
      <c r="N257" s="65"/>
    </row>
    <row r="258" spans="1:14" s="180" customFormat="1" x14ac:dyDescent="0.35">
      <c r="A258" s="62"/>
      <c r="B258" s="62"/>
      <c r="C258" s="62"/>
      <c r="D258" s="230"/>
      <c r="E258" s="62"/>
      <c r="F258" s="62"/>
      <c r="G258" s="62"/>
      <c r="H258" s="221"/>
      <c r="I258" s="222"/>
      <c r="J258" s="221"/>
      <c r="K258" s="64"/>
      <c r="L258" s="64"/>
      <c r="M258" s="64"/>
      <c r="N258" s="65"/>
    </row>
    <row r="259" spans="1:14" s="180" customFormat="1" x14ac:dyDescent="0.35">
      <c r="A259" s="62"/>
      <c r="B259" s="62"/>
      <c r="C259" s="62"/>
      <c r="D259" s="230"/>
      <c r="E259" s="62"/>
      <c r="F259" s="62"/>
      <c r="G259" s="62"/>
      <c r="H259" s="221"/>
      <c r="I259" s="222"/>
      <c r="J259" s="221"/>
      <c r="K259" s="64"/>
      <c r="L259" s="64"/>
      <c r="M259" s="64"/>
      <c r="N259" s="65"/>
    </row>
    <row r="260" spans="1:14" s="180" customFormat="1" x14ac:dyDescent="0.35">
      <c r="A260" s="62"/>
      <c r="B260" s="62"/>
      <c r="C260" s="62"/>
      <c r="D260" s="230"/>
      <c r="E260" s="62"/>
      <c r="F260" s="62"/>
      <c r="G260" s="62"/>
      <c r="H260" s="221"/>
      <c r="I260" s="222"/>
      <c r="J260" s="221"/>
      <c r="K260" s="64"/>
      <c r="L260" s="64"/>
      <c r="M260" s="64"/>
      <c r="N260" s="65"/>
    </row>
    <row r="261" spans="1:14" s="180" customFormat="1" x14ac:dyDescent="0.35">
      <c r="A261" s="62"/>
      <c r="B261" s="62"/>
      <c r="C261" s="62"/>
      <c r="D261" s="230"/>
      <c r="E261" s="62"/>
      <c r="F261" s="62"/>
      <c r="G261" s="62"/>
      <c r="H261" s="221"/>
      <c r="I261" s="222"/>
      <c r="J261" s="221"/>
      <c r="K261" s="64"/>
      <c r="L261" s="64"/>
      <c r="M261" s="64"/>
      <c r="N261" s="65"/>
    </row>
    <row r="262" spans="1:14" s="180" customFormat="1" x14ac:dyDescent="0.35">
      <c r="A262" s="62"/>
      <c r="B262" s="62"/>
      <c r="C262" s="62"/>
      <c r="D262" s="230"/>
      <c r="E262" s="62"/>
      <c r="F262" s="62"/>
      <c r="G262" s="62"/>
      <c r="H262" s="221"/>
      <c r="I262" s="222"/>
      <c r="J262" s="221"/>
      <c r="K262" s="64"/>
      <c r="L262" s="64"/>
      <c r="M262" s="64"/>
      <c r="N262" s="65"/>
    </row>
    <row r="263" spans="1:14" s="180" customFormat="1" x14ac:dyDescent="0.35">
      <c r="A263" s="62"/>
      <c r="B263" s="62"/>
      <c r="C263" s="62"/>
      <c r="D263" s="230"/>
      <c r="E263" s="62"/>
      <c r="F263" s="62"/>
      <c r="G263" s="62"/>
      <c r="H263" s="221"/>
      <c r="I263" s="222"/>
      <c r="J263" s="221"/>
      <c r="K263" s="64"/>
      <c r="L263" s="64"/>
      <c r="M263" s="64"/>
      <c r="N263" s="65"/>
    </row>
    <row r="264" spans="1:14" s="180" customFormat="1" x14ac:dyDescent="0.35">
      <c r="A264" s="62"/>
      <c r="B264" s="62"/>
      <c r="C264" s="62"/>
      <c r="D264" s="230"/>
      <c r="E264" s="62"/>
      <c r="F264" s="62"/>
      <c r="G264" s="62"/>
      <c r="H264" s="221"/>
      <c r="I264" s="222"/>
      <c r="J264" s="221"/>
      <c r="K264" s="64"/>
      <c r="L264" s="64"/>
      <c r="M264" s="64"/>
      <c r="N264" s="65"/>
    </row>
    <row r="265" spans="1:14" s="180" customFormat="1" x14ac:dyDescent="0.35">
      <c r="A265" s="62"/>
      <c r="B265" s="62"/>
      <c r="C265" s="62"/>
      <c r="D265" s="230"/>
      <c r="E265" s="62"/>
      <c r="F265" s="62"/>
      <c r="G265" s="62"/>
      <c r="H265" s="221"/>
      <c r="I265" s="222"/>
      <c r="J265" s="221"/>
      <c r="K265" s="64"/>
      <c r="L265" s="64"/>
      <c r="M265" s="64"/>
      <c r="N265" s="65"/>
    </row>
    <row r="266" spans="1:14" s="180" customFormat="1" x14ac:dyDescent="0.35">
      <c r="A266" s="62"/>
      <c r="B266" s="62"/>
      <c r="C266" s="62"/>
      <c r="D266" s="230"/>
      <c r="E266" s="62"/>
      <c r="F266" s="62"/>
      <c r="G266" s="62"/>
      <c r="H266" s="221"/>
      <c r="I266" s="222"/>
      <c r="J266" s="221"/>
      <c r="K266" s="64"/>
      <c r="L266" s="64"/>
      <c r="M266" s="64"/>
      <c r="N266" s="65"/>
    </row>
    <row r="267" spans="1:14" s="180" customFormat="1" x14ac:dyDescent="0.35">
      <c r="A267" s="62"/>
      <c r="B267" s="62"/>
      <c r="C267" s="62"/>
      <c r="D267" s="230"/>
      <c r="E267" s="62"/>
      <c r="F267" s="62"/>
      <c r="G267" s="62"/>
      <c r="H267" s="221"/>
      <c r="I267" s="222"/>
      <c r="J267" s="221"/>
      <c r="K267" s="64"/>
      <c r="L267" s="64"/>
      <c r="M267" s="64"/>
      <c r="N267" s="65"/>
    </row>
    <row r="268" spans="1:14" s="180" customFormat="1" x14ac:dyDescent="0.35">
      <c r="A268" s="62"/>
      <c r="B268" s="62"/>
      <c r="C268" s="62"/>
      <c r="D268" s="230"/>
      <c r="E268" s="62"/>
      <c r="F268" s="62"/>
      <c r="G268" s="62"/>
      <c r="H268" s="221"/>
      <c r="I268" s="222"/>
      <c r="J268" s="221"/>
      <c r="K268" s="64"/>
      <c r="L268" s="64"/>
      <c r="M268" s="64"/>
      <c r="N268" s="65"/>
    </row>
    <row r="269" spans="1:14" s="180" customFormat="1" x14ac:dyDescent="0.35">
      <c r="A269" s="62"/>
      <c r="B269" s="62"/>
      <c r="C269" s="62"/>
      <c r="D269" s="230"/>
      <c r="E269" s="62"/>
      <c r="F269" s="62"/>
      <c r="G269" s="62"/>
      <c r="H269" s="221"/>
      <c r="I269" s="222"/>
      <c r="J269" s="221"/>
      <c r="K269" s="64"/>
      <c r="L269" s="64"/>
      <c r="M269" s="64"/>
      <c r="N269" s="65"/>
    </row>
    <row r="270" spans="1:14" s="180" customFormat="1" x14ac:dyDescent="0.35">
      <c r="A270" s="62"/>
      <c r="B270" s="62"/>
      <c r="C270" s="62"/>
      <c r="D270" s="230"/>
      <c r="E270" s="62"/>
      <c r="F270" s="62"/>
      <c r="G270" s="62"/>
      <c r="H270" s="221"/>
      <c r="I270" s="222"/>
      <c r="J270" s="221"/>
      <c r="K270" s="64"/>
      <c r="L270" s="64"/>
      <c r="M270" s="64"/>
      <c r="N270" s="65"/>
    </row>
    <row r="271" spans="1:14" s="180" customFormat="1" x14ac:dyDescent="0.35">
      <c r="A271" s="62"/>
      <c r="B271" s="62"/>
      <c r="C271" s="62"/>
      <c r="D271" s="230"/>
      <c r="E271" s="62"/>
      <c r="F271" s="62"/>
      <c r="G271" s="62"/>
      <c r="H271" s="221"/>
      <c r="I271" s="222"/>
      <c r="J271" s="221"/>
      <c r="K271" s="64"/>
      <c r="L271" s="64"/>
      <c r="M271" s="64"/>
      <c r="N271" s="65"/>
    </row>
    <row r="272" spans="1:14" s="180" customFormat="1" x14ac:dyDescent="0.35">
      <c r="A272" s="62"/>
      <c r="B272" s="62"/>
      <c r="C272" s="62"/>
      <c r="D272" s="230"/>
      <c r="E272" s="62"/>
      <c r="F272" s="62"/>
      <c r="G272" s="62"/>
      <c r="H272" s="221"/>
      <c r="I272" s="222"/>
      <c r="J272" s="221"/>
      <c r="K272" s="64"/>
      <c r="L272" s="64"/>
      <c r="M272" s="64"/>
      <c r="N272" s="65"/>
    </row>
    <row r="273" spans="1:14" s="180" customFormat="1" x14ac:dyDescent="0.35">
      <c r="A273" s="62"/>
      <c r="B273" s="62"/>
      <c r="C273" s="62"/>
      <c r="D273" s="230"/>
      <c r="E273" s="62"/>
      <c r="F273" s="62"/>
      <c r="G273" s="62"/>
      <c r="H273" s="221"/>
      <c r="I273" s="222"/>
      <c r="J273" s="221"/>
      <c r="K273" s="64"/>
      <c r="L273" s="64"/>
      <c r="M273" s="64"/>
      <c r="N273" s="65"/>
    </row>
    <row r="274" spans="1:14" s="180" customFormat="1" x14ac:dyDescent="0.35">
      <c r="A274" s="62"/>
      <c r="B274" s="62"/>
      <c r="C274" s="62"/>
      <c r="D274" s="230"/>
      <c r="E274" s="62"/>
      <c r="F274" s="62"/>
      <c r="G274" s="62"/>
      <c r="H274" s="221"/>
      <c r="I274" s="222"/>
      <c r="J274" s="221"/>
      <c r="K274" s="64"/>
      <c r="L274" s="64"/>
      <c r="M274" s="64"/>
      <c r="N274" s="65"/>
    </row>
    <row r="275" spans="1:14" s="180" customFormat="1" x14ac:dyDescent="0.35">
      <c r="A275" s="62"/>
      <c r="B275" s="62"/>
      <c r="C275" s="62"/>
      <c r="D275" s="230"/>
      <c r="E275" s="62"/>
      <c r="F275" s="62"/>
      <c r="G275" s="62"/>
      <c r="H275" s="221"/>
      <c r="I275" s="222"/>
      <c r="J275" s="221"/>
      <c r="K275" s="64"/>
      <c r="L275" s="64"/>
      <c r="M275" s="64"/>
      <c r="N275" s="65"/>
    </row>
    <row r="276" spans="1:14" s="180" customFormat="1" x14ac:dyDescent="0.35">
      <c r="A276" s="62"/>
      <c r="B276" s="62"/>
      <c r="C276" s="62"/>
      <c r="D276" s="230"/>
      <c r="E276" s="62"/>
      <c r="F276" s="62"/>
      <c r="G276" s="62"/>
      <c r="H276" s="221"/>
      <c r="I276" s="222"/>
      <c r="J276" s="221"/>
      <c r="K276" s="64"/>
      <c r="L276" s="64"/>
      <c r="M276" s="64"/>
      <c r="N276" s="65"/>
    </row>
    <row r="277" spans="1:14" s="180" customFormat="1" x14ac:dyDescent="0.35">
      <c r="A277" s="62"/>
      <c r="B277" s="62"/>
      <c r="C277" s="62"/>
      <c r="D277" s="230"/>
      <c r="E277" s="62"/>
      <c r="F277" s="62"/>
      <c r="G277" s="62"/>
      <c r="H277" s="221"/>
      <c r="I277" s="222"/>
      <c r="J277" s="221"/>
      <c r="K277" s="64"/>
      <c r="L277" s="64"/>
      <c r="M277" s="64"/>
      <c r="N277" s="65"/>
    </row>
    <row r="278" spans="1:14" s="180" customFormat="1" x14ac:dyDescent="0.35">
      <c r="A278" s="62"/>
      <c r="B278" s="62"/>
      <c r="C278" s="62"/>
      <c r="D278" s="230"/>
      <c r="E278" s="62"/>
      <c r="F278" s="62"/>
      <c r="G278" s="62"/>
      <c r="H278" s="221"/>
      <c r="I278" s="222"/>
      <c r="J278" s="221"/>
      <c r="K278" s="64"/>
      <c r="L278" s="64"/>
      <c r="M278" s="64"/>
      <c r="N278" s="65"/>
    </row>
    <row r="279" spans="1:14" s="180" customFormat="1" x14ac:dyDescent="0.35">
      <c r="A279" s="62"/>
      <c r="B279" s="62"/>
      <c r="C279" s="62"/>
      <c r="D279" s="230"/>
      <c r="E279" s="62"/>
      <c r="F279" s="62"/>
      <c r="G279" s="62"/>
      <c r="H279" s="221"/>
      <c r="I279" s="222"/>
      <c r="J279" s="221"/>
      <c r="K279" s="64"/>
      <c r="L279" s="64"/>
      <c r="M279" s="64"/>
      <c r="N279" s="65"/>
    </row>
    <row r="280" spans="1:14" s="180" customFormat="1" x14ac:dyDescent="0.35">
      <c r="A280" s="62"/>
      <c r="B280" s="62"/>
      <c r="C280" s="62"/>
      <c r="D280" s="230"/>
      <c r="E280" s="62"/>
      <c r="F280" s="62"/>
      <c r="G280" s="62"/>
      <c r="H280" s="221"/>
      <c r="I280" s="222"/>
      <c r="J280" s="221"/>
      <c r="K280" s="64"/>
      <c r="L280" s="64"/>
      <c r="M280" s="64"/>
      <c r="N280" s="65"/>
    </row>
    <row r="281" spans="1:14" s="180" customFormat="1" x14ac:dyDescent="0.35">
      <c r="A281" s="62"/>
      <c r="B281" s="62"/>
      <c r="C281" s="62"/>
      <c r="D281" s="230"/>
      <c r="E281" s="62"/>
      <c r="F281" s="62"/>
      <c r="G281" s="62"/>
      <c r="H281" s="221"/>
      <c r="I281" s="222"/>
      <c r="J281" s="221"/>
      <c r="K281" s="64"/>
      <c r="L281" s="64"/>
      <c r="M281" s="64"/>
      <c r="N281" s="65"/>
    </row>
    <row r="282" spans="1:14" s="180" customFormat="1" x14ac:dyDescent="0.35">
      <c r="A282" s="62"/>
      <c r="B282" s="62"/>
      <c r="C282" s="62"/>
      <c r="D282" s="230"/>
      <c r="E282" s="62"/>
      <c r="F282" s="62"/>
      <c r="G282" s="62"/>
      <c r="H282" s="221"/>
      <c r="I282" s="222"/>
      <c r="J282" s="221"/>
      <c r="K282" s="64"/>
      <c r="L282" s="64"/>
      <c r="M282" s="64"/>
      <c r="N282" s="65"/>
    </row>
    <row r="283" spans="1:14" s="180" customFormat="1" x14ac:dyDescent="0.35">
      <c r="A283" s="62"/>
      <c r="B283" s="62"/>
      <c r="C283" s="62"/>
      <c r="D283" s="230"/>
      <c r="E283" s="62"/>
      <c r="F283" s="62"/>
      <c r="G283" s="62"/>
      <c r="H283" s="221"/>
      <c r="I283" s="222"/>
      <c r="J283" s="221"/>
      <c r="K283" s="64"/>
      <c r="L283" s="64"/>
      <c r="M283" s="64"/>
      <c r="N283" s="65"/>
    </row>
    <row r="284" spans="1:14" s="180" customFormat="1" x14ac:dyDescent="0.35">
      <c r="A284" s="62"/>
      <c r="B284" s="62"/>
      <c r="C284" s="62"/>
      <c r="D284" s="230"/>
      <c r="E284" s="62"/>
      <c r="F284" s="62"/>
      <c r="G284" s="62"/>
      <c r="H284" s="221"/>
      <c r="I284" s="222"/>
      <c r="J284" s="221"/>
      <c r="K284" s="64"/>
      <c r="L284" s="64"/>
      <c r="M284" s="64"/>
      <c r="N284" s="65"/>
    </row>
    <row r="285" spans="1:14" s="180" customFormat="1" x14ac:dyDescent="0.35">
      <c r="A285" s="62"/>
      <c r="B285" s="62"/>
      <c r="C285" s="62"/>
      <c r="D285" s="230"/>
      <c r="E285" s="62"/>
      <c r="F285" s="62"/>
      <c r="G285" s="62"/>
      <c r="H285" s="221"/>
      <c r="I285" s="222"/>
      <c r="J285" s="221"/>
      <c r="K285" s="64"/>
      <c r="L285" s="64"/>
      <c r="M285" s="64"/>
      <c r="N285" s="65"/>
    </row>
    <row r="286" spans="1:14" s="180" customFormat="1" x14ac:dyDescent="0.35">
      <c r="A286" s="62"/>
      <c r="B286" s="62"/>
      <c r="C286" s="62"/>
      <c r="D286" s="230"/>
      <c r="E286" s="62"/>
      <c r="F286" s="62"/>
      <c r="G286" s="62"/>
      <c r="H286" s="221"/>
      <c r="I286" s="222"/>
      <c r="J286" s="221"/>
      <c r="K286" s="64"/>
      <c r="L286" s="64"/>
      <c r="M286" s="64"/>
      <c r="N286" s="65"/>
    </row>
    <row r="287" spans="1:14" s="180" customFormat="1" x14ac:dyDescent="0.35">
      <c r="A287" s="62"/>
      <c r="B287" s="62"/>
      <c r="C287" s="62"/>
      <c r="D287" s="230"/>
      <c r="E287" s="62"/>
      <c r="F287" s="62"/>
      <c r="G287" s="62"/>
      <c r="H287" s="221"/>
      <c r="I287" s="222"/>
      <c r="J287" s="221"/>
      <c r="K287" s="64"/>
      <c r="L287" s="64"/>
      <c r="M287" s="64"/>
      <c r="N287" s="65"/>
    </row>
    <row r="288" spans="1:14" s="180" customFormat="1" x14ac:dyDescent="0.35">
      <c r="A288" s="62"/>
      <c r="B288" s="62"/>
      <c r="C288" s="62"/>
      <c r="D288" s="230"/>
      <c r="E288" s="62"/>
      <c r="F288" s="62"/>
      <c r="G288" s="62"/>
      <c r="H288" s="221"/>
      <c r="I288" s="222"/>
      <c r="J288" s="221"/>
      <c r="K288" s="64"/>
      <c r="L288" s="64"/>
      <c r="M288" s="64"/>
      <c r="N288" s="65"/>
    </row>
    <row r="289" spans="1:14" s="180" customFormat="1" x14ac:dyDescent="0.35">
      <c r="A289" s="62"/>
      <c r="B289" s="62"/>
      <c r="C289" s="62"/>
      <c r="D289" s="230"/>
      <c r="E289" s="62"/>
      <c r="F289" s="62"/>
      <c r="G289" s="62"/>
      <c r="H289" s="221"/>
      <c r="I289" s="222"/>
      <c r="J289" s="221"/>
      <c r="K289" s="64"/>
      <c r="L289" s="64"/>
      <c r="M289" s="64"/>
      <c r="N289" s="65"/>
    </row>
    <row r="290" spans="1:14" s="180" customFormat="1" x14ac:dyDescent="0.35">
      <c r="A290" s="62"/>
      <c r="B290" s="62"/>
      <c r="C290" s="62"/>
      <c r="D290" s="230"/>
      <c r="E290" s="62"/>
      <c r="F290" s="62"/>
      <c r="G290" s="62"/>
      <c r="H290" s="221"/>
      <c r="I290" s="222"/>
      <c r="J290" s="221"/>
      <c r="K290" s="64"/>
      <c r="L290" s="64"/>
      <c r="M290" s="64"/>
      <c r="N290" s="65"/>
    </row>
    <row r="291" spans="1:14" s="180" customFormat="1" x14ac:dyDescent="0.35">
      <c r="A291" s="62"/>
      <c r="B291" s="62"/>
      <c r="C291" s="62"/>
      <c r="D291" s="230"/>
      <c r="E291" s="62"/>
      <c r="F291" s="62"/>
      <c r="G291" s="62"/>
      <c r="H291" s="221"/>
      <c r="I291" s="222"/>
      <c r="J291" s="221"/>
      <c r="K291" s="64"/>
      <c r="L291" s="64"/>
      <c r="M291" s="64"/>
      <c r="N291" s="65"/>
    </row>
    <row r="292" spans="1:14" s="180" customFormat="1" x14ac:dyDescent="0.35">
      <c r="A292" s="62"/>
      <c r="B292" s="62"/>
      <c r="C292" s="62"/>
      <c r="D292" s="230"/>
      <c r="E292" s="62"/>
      <c r="F292" s="62"/>
      <c r="G292" s="62"/>
      <c r="H292" s="221"/>
      <c r="I292" s="222"/>
      <c r="J292" s="221"/>
      <c r="K292" s="64"/>
      <c r="L292" s="64"/>
      <c r="M292" s="64"/>
      <c r="N292" s="65"/>
    </row>
    <row r="293" spans="1:14" s="180" customFormat="1" x14ac:dyDescent="0.35">
      <c r="A293" s="62"/>
      <c r="B293" s="62"/>
      <c r="C293" s="62"/>
      <c r="D293" s="230"/>
      <c r="E293" s="62"/>
      <c r="F293" s="62"/>
      <c r="G293" s="62"/>
      <c r="H293" s="221"/>
      <c r="I293" s="222"/>
      <c r="J293" s="221"/>
      <c r="K293" s="64"/>
      <c r="L293" s="64"/>
      <c r="M293" s="64"/>
      <c r="N293" s="65"/>
    </row>
    <row r="294" spans="1:14" s="180" customFormat="1" x14ac:dyDescent="0.35">
      <c r="A294" s="62"/>
      <c r="B294" s="62"/>
      <c r="C294" s="62"/>
      <c r="D294" s="230"/>
      <c r="E294" s="62"/>
      <c r="F294" s="62"/>
      <c r="G294" s="62"/>
      <c r="H294" s="221"/>
      <c r="I294" s="222"/>
      <c r="J294" s="221"/>
      <c r="K294" s="64"/>
      <c r="L294" s="64"/>
      <c r="M294" s="64"/>
      <c r="N294" s="65"/>
    </row>
    <row r="295" spans="1:14" s="180" customFormat="1" x14ac:dyDescent="0.35">
      <c r="A295" s="62"/>
      <c r="B295" s="62"/>
      <c r="C295" s="62"/>
      <c r="D295" s="230"/>
      <c r="E295" s="62"/>
      <c r="F295" s="62"/>
      <c r="G295" s="62"/>
      <c r="H295" s="221"/>
      <c r="I295" s="222"/>
      <c r="J295" s="221"/>
      <c r="K295" s="64"/>
      <c r="L295" s="64"/>
      <c r="M295" s="64"/>
      <c r="N295" s="65"/>
    </row>
    <row r="296" spans="1:14" s="180" customFormat="1" x14ac:dyDescent="0.35">
      <c r="A296" s="62"/>
      <c r="B296" s="62"/>
      <c r="C296" s="62"/>
      <c r="D296" s="230"/>
      <c r="E296" s="62"/>
      <c r="F296" s="62"/>
      <c r="G296" s="62"/>
      <c r="H296" s="221"/>
      <c r="I296" s="222"/>
      <c r="J296" s="221"/>
      <c r="K296" s="64"/>
      <c r="L296" s="64"/>
      <c r="M296" s="64"/>
      <c r="N296" s="65"/>
    </row>
    <row r="297" spans="1:14" s="180" customFormat="1" x14ac:dyDescent="0.35">
      <c r="A297" s="62"/>
      <c r="B297" s="62"/>
      <c r="C297" s="62"/>
      <c r="D297" s="230"/>
      <c r="E297" s="62"/>
      <c r="F297" s="62"/>
      <c r="G297" s="62"/>
      <c r="H297" s="221"/>
      <c r="I297" s="222"/>
      <c r="J297" s="221"/>
      <c r="K297" s="64"/>
      <c r="L297" s="64"/>
      <c r="M297" s="64"/>
      <c r="N297" s="65"/>
    </row>
    <row r="298" spans="1:14" s="180" customFormat="1" x14ac:dyDescent="0.35">
      <c r="A298" s="62"/>
      <c r="B298" s="62"/>
      <c r="C298" s="62"/>
      <c r="D298" s="230"/>
      <c r="E298" s="62"/>
      <c r="F298" s="62"/>
      <c r="G298" s="62"/>
      <c r="H298" s="221"/>
      <c r="I298" s="222"/>
      <c r="J298" s="221"/>
      <c r="K298" s="64"/>
      <c r="L298" s="64"/>
      <c r="M298" s="64"/>
      <c r="N298" s="65"/>
    </row>
    <row r="299" spans="1:14" s="180" customFormat="1" x14ac:dyDescent="0.35">
      <c r="A299" s="62"/>
      <c r="B299" s="62"/>
      <c r="C299" s="62"/>
      <c r="D299" s="230"/>
      <c r="E299" s="62"/>
      <c r="F299" s="62"/>
      <c r="G299" s="62"/>
      <c r="H299" s="221"/>
      <c r="I299" s="222"/>
      <c r="J299" s="221"/>
      <c r="K299" s="64"/>
      <c r="L299" s="64"/>
      <c r="M299" s="64"/>
      <c r="N299" s="65"/>
    </row>
    <row r="300" spans="1:14" s="180" customFormat="1" x14ac:dyDescent="0.35">
      <c r="A300" s="62"/>
      <c r="B300" s="62"/>
      <c r="C300" s="62"/>
      <c r="D300" s="230"/>
      <c r="E300" s="62"/>
      <c r="F300" s="62"/>
      <c r="G300" s="62"/>
      <c r="H300" s="221"/>
      <c r="I300" s="222"/>
      <c r="J300" s="221"/>
      <c r="K300" s="64"/>
      <c r="L300" s="64"/>
      <c r="M300" s="64"/>
      <c r="N300" s="65"/>
    </row>
    <row r="301" spans="1:14" s="180" customFormat="1" x14ac:dyDescent="0.35">
      <c r="A301" s="62"/>
      <c r="B301" s="62"/>
      <c r="C301" s="62"/>
      <c r="D301" s="230"/>
      <c r="E301" s="62"/>
      <c r="F301" s="62"/>
      <c r="G301" s="62"/>
      <c r="H301" s="221"/>
      <c r="I301" s="222"/>
      <c r="J301" s="221"/>
      <c r="K301" s="64"/>
      <c r="L301" s="64"/>
      <c r="M301" s="64"/>
      <c r="N301" s="65"/>
    </row>
    <row r="302" spans="1:14" s="180" customFormat="1" x14ac:dyDescent="0.35">
      <c r="A302" s="62"/>
      <c r="B302" s="62"/>
      <c r="C302" s="62"/>
      <c r="D302" s="230"/>
      <c r="E302" s="62"/>
      <c r="F302" s="62"/>
      <c r="G302" s="62"/>
      <c r="H302" s="221"/>
      <c r="I302" s="222"/>
      <c r="J302" s="221"/>
      <c r="K302" s="64"/>
      <c r="L302" s="64"/>
      <c r="M302" s="64"/>
      <c r="N302" s="65"/>
    </row>
  </sheetData>
  <sheetProtection algorithmName="SHA-512" hashValue="e9fKQJ0wiYzMDNVzlGaWMkqYFkLcNEMdU4+EIiinIQcC0l/eOm5u/3+4T8MLJQ9TvqYEtIi9T1eijQphW+d2Ew==" saltValue="0cMLTIAMZv/kD/d3suZvEQ==" spinCount="100000" sheet="1" formatColumns="0" formatRows="0" insertRows="0" deleteRows="0"/>
  <mergeCells count="27">
    <mergeCell ref="F61:I61"/>
    <mergeCell ref="G64:H64"/>
    <mergeCell ref="G63:H63"/>
    <mergeCell ref="A4:F4"/>
    <mergeCell ref="A5:F5"/>
    <mergeCell ref="A9:F9"/>
    <mergeCell ref="A10:F10"/>
    <mergeCell ref="A11:F11"/>
    <mergeCell ref="G4:K4"/>
    <mergeCell ref="G5:K5"/>
    <mergeCell ref="G9:K9"/>
    <mergeCell ref="G10:K10"/>
    <mergeCell ref="G11:K11"/>
    <mergeCell ref="F62:I62"/>
    <mergeCell ref="A56:N56"/>
    <mergeCell ref="A1:K3"/>
    <mergeCell ref="L1:M1"/>
    <mergeCell ref="L2:M2"/>
    <mergeCell ref="L3:M3"/>
    <mergeCell ref="O4:O11"/>
    <mergeCell ref="L4:N11"/>
    <mergeCell ref="A6:F6"/>
    <mergeCell ref="A7:F7"/>
    <mergeCell ref="G7:K7"/>
    <mergeCell ref="A8:F8"/>
    <mergeCell ref="G8:K8"/>
    <mergeCell ref="H6:J6"/>
  </mergeCells>
  <phoneticPr fontId="1" type="noConversion"/>
  <conditionalFormatting sqref="G6">
    <cfRule type="expression" dxfId="84" priority="4">
      <formula>AND($G$6&lt;&gt;"",$K$6&lt;&gt;"",$G$6&gt;=$K$6)</formula>
    </cfRule>
    <cfRule type="expression" dxfId="83" priority="5">
      <formula>AND($K$6&lt;&gt;"",$G$6="")</formula>
    </cfRule>
    <cfRule type="expression" dxfId="82" priority="6">
      <formula>IF($G$6&lt;$K$6,"IGAZ","HAMIS")</formula>
    </cfRule>
  </conditionalFormatting>
  <conditionalFormatting sqref="K6">
    <cfRule type="expression" dxfId="81" priority="1">
      <formula>AND($G$6&lt;&gt;"",$K$6="")</formula>
    </cfRule>
    <cfRule type="containsBlanks" dxfId="80" priority="2">
      <formula>LEN(TRIM(K6))=0</formula>
    </cfRule>
    <cfRule type="cellIs" dxfId="79" priority="3" operator="lessThanOrEqual">
      <formula>$G$6</formula>
    </cfRule>
  </conditionalFormatting>
  <dataValidations count="8">
    <dataValidation type="date" allowBlank="1" showInputMessage="1" showErrorMessage="1" errorTitle="Hiba" error="A beírt dátum nem megfelelő!" sqref="K6 G6" xr:uid="{25773C8D-0E6D-4D7C-ADCB-79135F39567D}">
      <formula1>44197</formula1>
      <formula2>45291</formula2>
    </dataValidation>
    <dataValidation type="decimal" allowBlank="1" showInputMessage="1" showErrorMessage="1" sqref="K26:L35 K14:L23 K38:L52" xr:uid="{9937793B-3C3B-4185-A16A-B900064800FA}">
      <formula1>0</formula1>
      <formula2>50000000000</formula2>
    </dataValidation>
    <dataValidation type="date" allowBlank="1" showInputMessage="1" showErrorMessage="1" errorTitle="Hiba" error="A számla kifizetésének dátuma a támogatási szerződésben meghatározott tevékenység időtartamán kívül nem eshet!" sqref="G26:G35 G14:G23 G38:G52" xr:uid="{43FCEEBE-11F3-40FF-8CE1-30A8B8F27810}">
      <formula1>$G$6</formula1>
      <formula2>$K$6</formula2>
    </dataValidation>
    <dataValidation type="date" allowBlank="1" showInputMessage="1" showErrorMessage="1" errorTitle="Hiba" error="A teljesítés dátuma a támogatási szerződésben meghatározott tevékenység időtartamán kívül nem eshet!" sqref="F26:F35 F14:F23 F38:F52" xr:uid="{2563C125-429E-4FF9-8FF9-7B1991E87785}">
      <formula1>$G$6</formula1>
      <formula2>$K$6</formula2>
    </dataValidation>
    <dataValidation type="date" allowBlank="1" showInputMessage="1" showErrorMessage="1" errorTitle="Hiba" error="A számla kiállításának dátuma a támogatási szerződésben meghatározott tevékenység időtartamán kívül nem eshet!" sqref="E26:E35 E14:E23 E38:E52" xr:uid="{9CD67A1A-1680-4258-848B-BEF5CBA1A1D7}">
      <formula1>$G$6</formula1>
      <formula2>$K$6</formula2>
    </dataValidation>
    <dataValidation type="decimal" allowBlank="1" showInputMessage="1" showErrorMessage="1" errorTitle="Hiba" error="ÁFA levonási jog érvényesítése esetén a támogatás terhére elszámolni kívánt összeg nem haladhatja meg a nettó összeget, egyéb esetben a bruttó összeget!" sqref="N26:N35 N14:N23 N38:N52" xr:uid="{93D72690-C957-49C6-89A1-8C8B6BB3FDAB}">
      <formula1>0</formula1>
      <formula2>IF($G$7="igen",K14,M14)</formula2>
    </dataValidation>
    <dataValidation type="decimal" operator="equal" allowBlank="1" showInputMessage="1" showErrorMessage="1" sqref="M26:M35 M14:M23 M38:M52" xr:uid="{609F193A-BF45-456A-A419-3F470C662EA9}">
      <formula1>K14+L14</formula1>
    </dataValidation>
    <dataValidation type="whole" allowBlank="1" showInputMessage="1" showErrorMessage="1" errorTitle="Hiba" error="Ebbe a cellába csak számot írhat!" sqref="G8:K8" xr:uid="{6F0F944C-723D-4DDE-8768-33C9AE593E3F}">
      <formula1>0</formula1>
      <formula2>50000000000</formula2>
    </dataValidation>
  </dataValidations>
  <printOptions horizontalCentered="1"/>
  <pageMargins left="0.23622047244094491" right="0.23622047244094491" top="0.19685039370078741" bottom="0.15748031496062992" header="0.31496062992125984" footer="0.31496062992125984"/>
  <pageSetup paperSize="9" scale="46" orientation="portrait" r:id="rId1"/>
  <ignoredErrors>
    <ignoredError sqref="M13:M23 A48:A52 M48:M52 M44:M47 A44:A47 A14:A43 M38:M43" unlockedFormula="1"/>
    <ignoredError sqref="M26:M35 M24 M36" unlockedFormula="1" calculatedColumn="1"/>
    <ignoredError sqref="M37 M25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2122AF0-BD52-42A8-AA17-D31F36459F36}">
          <x14:formula1>
            <xm:f>'elszámolás összesítő'!$A$32</xm:f>
          </x14:formula1>
          <xm:sqref>B26:B35</xm:sqref>
        </x14:dataValidation>
        <x14:dataValidation type="list" allowBlank="1" showInputMessage="1" showErrorMessage="1" xr:uid="{491949EF-1BFF-4C2A-B260-A42CA7DD60D2}">
          <x14:formula1>
            <xm:f>'elszámolás összesítő'!$A$18</xm:f>
          </x14:formula1>
          <xm:sqref>B14:B23</xm:sqref>
        </x14:dataValidation>
        <x14:dataValidation type="list" allowBlank="1" showInputMessage="1" showErrorMessage="1" xr:uid="{84795D47-BE55-476A-AB80-BF739AAAC2C4}">
          <x14:formula1>
            <xm:f>'elszámolás összesítő'!$A$19:$A$26</xm:f>
          </x14:formula1>
          <xm:sqref>C14:C23</xm:sqref>
        </x14:dataValidation>
        <x14:dataValidation type="list" allowBlank="1" showInputMessage="1" showErrorMessage="1" xr:uid="{1D0C9F2C-3875-41C9-8E87-837067131A4F}">
          <x14:formula1>
            <xm:f>'elszámolás összesítő'!$A$33:$A$37</xm:f>
          </x14:formula1>
          <xm:sqref>C26:C35</xm:sqref>
        </x14:dataValidation>
        <x14:dataValidation type="list" allowBlank="1" showInputMessage="1" showErrorMessage="1" xr:uid="{EC21A457-FDA7-4DFC-AB1E-7C836C94EC0D}">
          <x14:formula1>
            <xm:f>'rejtett fül listával'!$C$2:$C$4</xm:f>
          </x14:formula1>
          <xm:sqref>G7:K7</xm:sqref>
        </x14:dataValidation>
        <x14:dataValidation type="list" allowBlank="1" showInputMessage="1" showErrorMessage="1" xr:uid="{2B218A24-EFE5-4719-A6E5-EAECF1E92BDD}">
          <x14:formula1>
            <xm:f>'elszámolás összesítő'!$A$38</xm:f>
          </x14:formula1>
          <xm:sqref>B38:B52</xm:sqref>
        </x14:dataValidation>
        <x14:dataValidation type="list" allowBlank="1" showInputMessage="1" showErrorMessage="1" xr:uid="{4E5FBA50-FFBB-4378-8959-6582CEE5B242}">
          <x14:formula1>
            <xm:f>'rejtett fül listával'!$B$2:$B$5</xm:f>
          </x14:formula1>
          <xm:sqref>C38:C52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3449-72F2-423C-86F3-B05CA0A674C5}">
  <dimension ref="A1:BF292"/>
  <sheetViews>
    <sheetView zoomScale="70" zoomScaleNormal="70" zoomScaleSheetLayoutView="70" workbookViewId="0">
      <selection sqref="A1:F3"/>
    </sheetView>
  </sheetViews>
  <sheetFormatPr defaultColWidth="8.7265625" defaultRowHeight="14.5" x14ac:dyDescent="0.35"/>
  <cols>
    <col min="1" max="1" width="4.1796875" style="42" customWidth="1"/>
    <col min="2" max="2" width="28.54296875" style="42" customWidth="1"/>
    <col min="3" max="3" width="30.54296875" style="42" customWidth="1"/>
    <col min="4" max="5" width="15.81640625" style="73" customWidth="1"/>
    <col min="6" max="6" width="18.453125" style="223" customWidth="1"/>
    <col min="7" max="7" width="20.6328125" style="43" customWidth="1"/>
    <col min="8" max="8" width="15.26953125" style="74" customWidth="1"/>
    <col min="9" max="9" width="53.6328125" style="180" customWidth="1"/>
    <col min="10" max="58" width="8.7265625" style="181"/>
    <col min="59" max="16384" width="8.7265625" style="182"/>
  </cols>
  <sheetData>
    <row r="1" spans="1:57" s="170" customFormat="1" ht="14.5" customHeight="1" x14ac:dyDescent="0.35">
      <c r="A1" s="337" t="s">
        <v>103</v>
      </c>
      <c r="B1" s="338"/>
      <c r="C1" s="338"/>
      <c r="D1" s="338"/>
      <c r="E1" s="338"/>
      <c r="F1" s="339"/>
      <c r="G1" s="208" t="s">
        <v>86</v>
      </c>
      <c r="H1" s="77">
        <f>'dologi költségek'!N54</f>
        <v>0</v>
      </c>
      <c r="I1" s="201"/>
    </row>
    <row r="2" spans="1:57" s="170" customFormat="1" ht="14.5" customHeight="1" x14ac:dyDescent="0.35">
      <c r="A2" s="340"/>
      <c r="B2" s="386"/>
      <c r="C2" s="386"/>
      <c r="D2" s="386"/>
      <c r="E2" s="386"/>
      <c r="F2" s="342"/>
      <c r="G2" s="209" t="s">
        <v>87</v>
      </c>
      <c r="H2" s="78">
        <f>G45</f>
        <v>0</v>
      </c>
      <c r="I2" s="169"/>
    </row>
    <row r="3" spans="1:57" s="170" customFormat="1" ht="14.5" customHeight="1" x14ac:dyDescent="0.35">
      <c r="A3" s="343"/>
      <c r="B3" s="344"/>
      <c r="C3" s="344"/>
      <c r="D3" s="344"/>
      <c r="E3" s="344"/>
      <c r="F3" s="345"/>
      <c r="G3" s="210" t="s">
        <v>81</v>
      </c>
      <c r="H3" s="76">
        <f>SUM(H1:H2)</f>
        <v>0</v>
      </c>
      <c r="I3" s="169"/>
    </row>
    <row r="4" spans="1:57" s="170" customFormat="1" x14ac:dyDescent="0.35">
      <c r="A4" s="377" t="s">
        <v>14</v>
      </c>
      <c r="B4" s="377"/>
      <c r="C4" s="377"/>
      <c r="D4" s="384">
        <f>'dologi költségek'!G4</f>
        <v>0</v>
      </c>
      <c r="E4" s="384"/>
      <c r="F4" s="384"/>
      <c r="G4" s="378"/>
      <c r="H4" s="379"/>
      <c r="I4" s="387" t="s">
        <v>84</v>
      </c>
    </row>
    <row r="5" spans="1:57" s="170" customFormat="1" ht="29" customHeight="1" x14ac:dyDescent="0.35">
      <c r="A5" s="377" t="s">
        <v>16</v>
      </c>
      <c r="B5" s="377"/>
      <c r="C5" s="377"/>
      <c r="D5" s="384">
        <f>'dologi költségek'!G5</f>
        <v>0</v>
      </c>
      <c r="E5" s="384"/>
      <c r="F5" s="384"/>
      <c r="G5" s="380"/>
      <c r="H5" s="381"/>
      <c r="I5" s="387"/>
    </row>
    <row r="6" spans="1:57" s="170" customFormat="1" x14ac:dyDescent="0.35">
      <c r="A6" s="377" t="s">
        <v>40</v>
      </c>
      <c r="B6" s="377"/>
      <c r="C6" s="377"/>
      <c r="D6" s="388" t="str">
        <f>IF(AND('dologi költségek'!G6="",'dologi költségek'!K6="")=TRUE,"",IF(AND('dologi költségek'!G6="",'dologi költségek'!K6&lt;&gt;"")=TRUE," - "&amp;TEXT('dologi költségek'!K6,"éééé.hh.nn."),IF(AND('dologi költségek'!G6&lt;&gt;"",'dologi költségek'!K6="")=TRUE,TEXT('dologi költségek'!G6,"éééé.hh.nn."&amp;" - "),TEXT('dologi költségek'!G6,"éééé.hh.nn.")&amp;" - "&amp;TEXT('dologi költségek'!K6,"éééé.hh.nn."))))</f>
        <v/>
      </c>
      <c r="E6" s="388"/>
      <c r="F6" s="388"/>
      <c r="G6" s="380"/>
      <c r="H6" s="381"/>
      <c r="I6" s="387"/>
    </row>
    <row r="7" spans="1:57" s="170" customFormat="1" x14ac:dyDescent="0.35">
      <c r="A7" s="377" t="s">
        <v>18</v>
      </c>
      <c r="B7" s="377"/>
      <c r="C7" s="377"/>
      <c r="D7" s="384">
        <f>'dologi költségek'!G7</f>
        <v>0</v>
      </c>
      <c r="E7" s="384"/>
      <c r="F7" s="384"/>
      <c r="G7" s="380"/>
      <c r="H7" s="381"/>
      <c r="I7" s="387"/>
    </row>
    <row r="8" spans="1:57" s="170" customFormat="1" x14ac:dyDescent="0.35">
      <c r="A8" s="377" t="s">
        <v>19</v>
      </c>
      <c r="B8" s="377"/>
      <c r="C8" s="377"/>
      <c r="D8" s="385">
        <f>'dologi költségek'!G8</f>
        <v>0</v>
      </c>
      <c r="E8" s="385"/>
      <c r="F8" s="385"/>
      <c r="G8" s="380"/>
      <c r="H8" s="381"/>
      <c r="I8" s="387"/>
    </row>
    <row r="9" spans="1:57" s="170" customFormat="1" ht="29" customHeight="1" x14ac:dyDescent="0.35">
      <c r="A9" s="377" t="s">
        <v>20</v>
      </c>
      <c r="B9" s="377"/>
      <c r="C9" s="377"/>
      <c r="D9" s="384">
        <f>'dologi költségek'!G9</f>
        <v>0</v>
      </c>
      <c r="E9" s="384"/>
      <c r="F9" s="384"/>
      <c r="G9" s="380"/>
      <c r="H9" s="381"/>
      <c r="I9" s="387"/>
    </row>
    <row r="10" spans="1:57" s="170" customFormat="1" x14ac:dyDescent="0.35">
      <c r="A10" s="377" t="s">
        <v>21</v>
      </c>
      <c r="B10" s="377"/>
      <c r="C10" s="377"/>
      <c r="D10" s="384">
        <f>'dologi költségek'!G10</f>
        <v>0</v>
      </c>
      <c r="E10" s="384"/>
      <c r="F10" s="384"/>
      <c r="G10" s="380"/>
      <c r="H10" s="381"/>
      <c r="I10" s="387"/>
    </row>
    <row r="11" spans="1:57" s="170" customFormat="1" ht="29" customHeight="1" thickBot="1" x14ac:dyDescent="0.4">
      <c r="A11" s="377" t="s">
        <v>22</v>
      </c>
      <c r="B11" s="377"/>
      <c r="C11" s="377"/>
      <c r="D11" s="389">
        <f>'dologi költségek'!G11</f>
        <v>0</v>
      </c>
      <c r="E11" s="389"/>
      <c r="F11" s="389"/>
      <c r="G11" s="382"/>
      <c r="H11" s="383"/>
      <c r="I11" s="387"/>
    </row>
    <row r="12" spans="1:57" s="170" customFormat="1" ht="16" thickBot="1" x14ac:dyDescent="0.4">
      <c r="A12" s="23"/>
      <c r="B12" s="14"/>
      <c r="C12" s="15"/>
      <c r="D12" s="58" t="s">
        <v>105</v>
      </c>
      <c r="E12" s="58"/>
      <c r="F12" s="16"/>
      <c r="G12" s="31"/>
      <c r="H12" s="32"/>
      <c r="I12" s="171"/>
    </row>
    <row r="13" spans="1:57" s="170" customFormat="1" ht="58.5" thickBot="1" x14ac:dyDescent="0.4">
      <c r="A13" s="24" t="s">
        <v>23</v>
      </c>
      <c r="B13" s="19" t="s">
        <v>24</v>
      </c>
      <c r="C13" s="19" t="s">
        <v>25</v>
      </c>
      <c r="D13" s="33" t="s">
        <v>41</v>
      </c>
      <c r="E13" s="33" t="s">
        <v>42</v>
      </c>
      <c r="F13" s="20" t="s">
        <v>43</v>
      </c>
      <c r="G13" s="21" t="s">
        <v>44</v>
      </c>
      <c r="H13" s="33" t="s">
        <v>45</v>
      </c>
      <c r="I13" s="79" t="s">
        <v>46</v>
      </c>
    </row>
    <row r="14" spans="1:57" s="173" customFormat="1" x14ac:dyDescent="0.35">
      <c r="A14" s="11">
        <f>ROW()-ROW($A$13)</f>
        <v>1</v>
      </c>
      <c r="B14" s="1"/>
      <c r="C14" s="1"/>
      <c r="D14" s="57"/>
      <c r="E14" s="57"/>
      <c r="F14" s="216"/>
      <c r="G14" s="13"/>
      <c r="H14" s="2"/>
      <c r="I14" s="169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</row>
    <row r="15" spans="1:57" s="173" customFormat="1" x14ac:dyDescent="0.35">
      <c r="A15" s="1">
        <f t="shared" ref="A15:A43" si="0">ROW()-ROW($A$13)</f>
        <v>2</v>
      </c>
      <c r="B15" s="1"/>
      <c r="C15" s="1"/>
      <c r="D15" s="57"/>
      <c r="E15" s="57"/>
      <c r="F15" s="216"/>
      <c r="G15" s="13"/>
      <c r="H15" s="2"/>
      <c r="I15" s="169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</row>
    <row r="16" spans="1:57" s="173" customFormat="1" x14ac:dyDescent="0.35">
      <c r="A16" s="1">
        <f t="shared" si="0"/>
        <v>3</v>
      </c>
      <c r="B16" s="1"/>
      <c r="C16" s="1"/>
      <c r="D16" s="57"/>
      <c r="E16" s="57"/>
      <c r="F16" s="216"/>
      <c r="G16" s="13"/>
      <c r="H16" s="2"/>
      <c r="I16" s="169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</row>
    <row r="17" spans="1:57" s="173" customFormat="1" x14ac:dyDescent="0.35">
      <c r="A17" s="1">
        <f t="shared" si="0"/>
        <v>4</v>
      </c>
      <c r="B17" s="1"/>
      <c r="C17" s="1"/>
      <c r="D17" s="57"/>
      <c r="E17" s="57"/>
      <c r="F17" s="216"/>
      <c r="G17" s="13"/>
      <c r="H17" s="2"/>
      <c r="I17" s="169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</row>
    <row r="18" spans="1:57" s="173" customFormat="1" x14ac:dyDescent="0.35">
      <c r="A18" s="1">
        <f t="shared" si="0"/>
        <v>5</v>
      </c>
      <c r="B18" s="1"/>
      <c r="C18" s="1"/>
      <c r="D18" s="57"/>
      <c r="E18" s="57"/>
      <c r="F18" s="216"/>
      <c r="G18" s="13"/>
      <c r="H18" s="2"/>
      <c r="I18" s="169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</row>
    <row r="19" spans="1:57" s="173" customFormat="1" x14ac:dyDescent="0.35">
      <c r="A19" s="1">
        <f t="shared" si="0"/>
        <v>6</v>
      </c>
      <c r="B19" s="1"/>
      <c r="C19" s="1"/>
      <c r="D19" s="57"/>
      <c r="E19" s="57"/>
      <c r="F19" s="216"/>
      <c r="G19" s="13"/>
      <c r="H19" s="2"/>
      <c r="I19" s="169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</row>
    <row r="20" spans="1:57" s="173" customFormat="1" x14ac:dyDescent="0.35">
      <c r="A20" s="1">
        <f t="shared" si="0"/>
        <v>7</v>
      </c>
      <c r="B20" s="1"/>
      <c r="C20" s="1"/>
      <c r="D20" s="57"/>
      <c r="E20" s="57"/>
      <c r="F20" s="216"/>
      <c r="G20" s="13"/>
      <c r="H20" s="2"/>
      <c r="I20" s="169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</row>
    <row r="21" spans="1:57" s="173" customFormat="1" x14ac:dyDescent="0.35">
      <c r="A21" s="1">
        <f t="shared" si="0"/>
        <v>8</v>
      </c>
      <c r="B21" s="1"/>
      <c r="C21" s="1"/>
      <c r="D21" s="57"/>
      <c r="E21" s="57"/>
      <c r="F21" s="216"/>
      <c r="G21" s="13"/>
      <c r="H21" s="2"/>
      <c r="I21" s="169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</row>
    <row r="22" spans="1:57" s="173" customFormat="1" x14ac:dyDescent="0.35">
      <c r="A22" s="1">
        <f t="shared" si="0"/>
        <v>9</v>
      </c>
      <c r="B22" s="1"/>
      <c r="C22" s="1"/>
      <c r="D22" s="57"/>
      <c r="E22" s="57"/>
      <c r="F22" s="216"/>
      <c r="G22" s="13"/>
      <c r="H22" s="2"/>
      <c r="I22" s="169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</row>
    <row r="23" spans="1:57" s="173" customFormat="1" x14ac:dyDescent="0.35">
      <c r="A23" s="1">
        <f t="shared" si="0"/>
        <v>10</v>
      </c>
      <c r="B23" s="1"/>
      <c r="C23" s="1"/>
      <c r="D23" s="57"/>
      <c r="E23" s="57"/>
      <c r="F23" s="216"/>
      <c r="G23" s="13"/>
      <c r="H23" s="2"/>
      <c r="I23" s="169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</row>
    <row r="24" spans="1:57" s="173" customFormat="1" x14ac:dyDescent="0.35">
      <c r="A24" s="1">
        <f t="shared" si="0"/>
        <v>11</v>
      </c>
      <c r="B24" s="1"/>
      <c r="C24" s="1"/>
      <c r="D24" s="57"/>
      <c r="E24" s="57"/>
      <c r="F24" s="216"/>
      <c r="G24" s="13"/>
      <c r="H24" s="2"/>
      <c r="I24" s="169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</row>
    <row r="25" spans="1:57" s="173" customFormat="1" x14ac:dyDescent="0.35">
      <c r="A25" s="1">
        <f t="shared" si="0"/>
        <v>12</v>
      </c>
      <c r="B25" s="1"/>
      <c r="C25" s="1"/>
      <c r="D25" s="57"/>
      <c r="E25" s="57"/>
      <c r="F25" s="216"/>
      <c r="G25" s="13"/>
      <c r="H25" s="2"/>
      <c r="I25" s="169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</row>
    <row r="26" spans="1:57" s="173" customFormat="1" x14ac:dyDescent="0.35">
      <c r="A26" s="1">
        <f t="shared" si="0"/>
        <v>13</v>
      </c>
      <c r="B26" s="1"/>
      <c r="C26" s="1"/>
      <c r="D26" s="57"/>
      <c r="E26" s="57"/>
      <c r="F26" s="216"/>
      <c r="G26" s="13"/>
      <c r="H26" s="2"/>
      <c r="I26" s="169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</row>
    <row r="27" spans="1:57" s="173" customFormat="1" x14ac:dyDescent="0.35">
      <c r="A27" s="1">
        <f t="shared" si="0"/>
        <v>14</v>
      </c>
      <c r="B27" s="1"/>
      <c r="C27" s="1"/>
      <c r="D27" s="57"/>
      <c r="E27" s="57"/>
      <c r="F27" s="216"/>
      <c r="G27" s="13"/>
      <c r="H27" s="2"/>
      <c r="I27" s="169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</row>
    <row r="28" spans="1:57" s="173" customFormat="1" x14ac:dyDescent="0.35">
      <c r="A28" s="1">
        <f t="shared" si="0"/>
        <v>15</v>
      </c>
      <c r="B28" s="1"/>
      <c r="C28" s="1"/>
      <c r="D28" s="57"/>
      <c r="E28" s="57"/>
      <c r="F28" s="216"/>
      <c r="G28" s="13"/>
      <c r="H28" s="2"/>
      <c r="I28" s="169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</row>
    <row r="29" spans="1:57" s="173" customFormat="1" x14ac:dyDescent="0.35">
      <c r="A29" s="1">
        <f t="shared" si="0"/>
        <v>16</v>
      </c>
      <c r="B29" s="1"/>
      <c r="C29" s="1"/>
      <c r="D29" s="57"/>
      <c r="E29" s="57"/>
      <c r="F29" s="216"/>
      <c r="G29" s="13"/>
      <c r="H29" s="2"/>
      <c r="I29" s="169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</row>
    <row r="30" spans="1:57" s="173" customFormat="1" x14ac:dyDescent="0.35">
      <c r="A30" s="1">
        <f t="shared" si="0"/>
        <v>17</v>
      </c>
      <c r="B30" s="1"/>
      <c r="C30" s="1"/>
      <c r="D30" s="57"/>
      <c r="E30" s="57"/>
      <c r="F30" s="216"/>
      <c r="G30" s="13"/>
      <c r="H30" s="2"/>
      <c r="I30" s="169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57" s="173" customFormat="1" x14ac:dyDescent="0.35">
      <c r="A31" s="1">
        <f t="shared" si="0"/>
        <v>18</v>
      </c>
      <c r="B31" s="1"/>
      <c r="C31" s="1"/>
      <c r="D31" s="57"/>
      <c r="E31" s="57"/>
      <c r="F31" s="216"/>
      <c r="G31" s="13"/>
      <c r="H31" s="2"/>
      <c r="I31" s="169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</row>
    <row r="32" spans="1:57" s="173" customFormat="1" x14ac:dyDescent="0.35">
      <c r="A32" s="1">
        <f t="shared" si="0"/>
        <v>19</v>
      </c>
      <c r="B32" s="1"/>
      <c r="C32" s="1"/>
      <c r="D32" s="57"/>
      <c r="E32" s="57"/>
      <c r="F32" s="216"/>
      <c r="G32" s="13"/>
      <c r="H32" s="2"/>
      <c r="I32" s="169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</row>
    <row r="33" spans="1:57" s="173" customFormat="1" x14ac:dyDescent="0.35">
      <c r="A33" s="1">
        <f t="shared" si="0"/>
        <v>20</v>
      </c>
      <c r="B33" s="1"/>
      <c r="C33" s="1"/>
      <c r="D33" s="57"/>
      <c r="E33" s="57"/>
      <c r="F33" s="216"/>
      <c r="G33" s="13"/>
      <c r="H33" s="2"/>
      <c r="I33" s="169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</row>
    <row r="34" spans="1:57" s="173" customFormat="1" x14ac:dyDescent="0.35">
      <c r="A34" s="1">
        <f t="shared" si="0"/>
        <v>21</v>
      </c>
      <c r="B34" s="1"/>
      <c r="C34" s="1"/>
      <c r="D34" s="57"/>
      <c r="E34" s="57"/>
      <c r="F34" s="216"/>
      <c r="G34" s="13"/>
      <c r="H34" s="2"/>
      <c r="I34" s="169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</row>
    <row r="35" spans="1:57" s="173" customFormat="1" x14ac:dyDescent="0.35">
      <c r="A35" s="1">
        <f t="shared" si="0"/>
        <v>22</v>
      </c>
      <c r="B35" s="1"/>
      <c r="C35" s="1"/>
      <c r="D35" s="57"/>
      <c r="E35" s="57"/>
      <c r="F35" s="216"/>
      <c r="G35" s="13"/>
      <c r="H35" s="2"/>
      <c r="I35" s="169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</row>
    <row r="36" spans="1:57" s="173" customFormat="1" x14ac:dyDescent="0.35">
      <c r="A36" s="1">
        <f t="shared" si="0"/>
        <v>23</v>
      </c>
      <c r="B36" s="1"/>
      <c r="C36" s="1"/>
      <c r="D36" s="57"/>
      <c r="E36" s="57"/>
      <c r="F36" s="216"/>
      <c r="G36" s="13"/>
      <c r="H36" s="2"/>
      <c r="I36" s="169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</row>
    <row r="37" spans="1:57" s="173" customFormat="1" x14ac:dyDescent="0.35">
      <c r="A37" s="1">
        <f t="shared" si="0"/>
        <v>24</v>
      </c>
      <c r="B37" s="1"/>
      <c r="C37" s="1"/>
      <c r="D37" s="57"/>
      <c r="E37" s="57"/>
      <c r="F37" s="216"/>
      <c r="G37" s="13"/>
      <c r="H37" s="2"/>
      <c r="I37" s="169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</row>
    <row r="38" spans="1:57" s="173" customFormat="1" x14ac:dyDescent="0.35">
      <c r="A38" s="1">
        <f t="shared" si="0"/>
        <v>25</v>
      </c>
      <c r="B38" s="1"/>
      <c r="C38" s="1"/>
      <c r="D38" s="57"/>
      <c r="E38" s="57"/>
      <c r="F38" s="216"/>
      <c r="G38" s="13"/>
      <c r="H38" s="2"/>
      <c r="I38" s="169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</row>
    <row r="39" spans="1:57" s="173" customFormat="1" x14ac:dyDescent="0.35">
      <c r="A39" s="1">
        <f t="shared" si="0"/>
        <v>26</v>
      </c>
      <c r="B39" s="1"/>
      <c r="C39" s="1"/>
      <c r="D39" s="57"/>
      <c r="E39" s="57"/>
      <c r="F39" s="216"/>
      <c r="G39" s="13"/>
      <c r="H39" s="2"/>
      <c r="I39" s="169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</row>
    <row r="40" spans="1:57" s="173" customFormat="1" x14ac:dyDescent="0.35">
      <c r="A40" s="1">
        <f t="shared" si="0"/>
        <v>27</v>
      </c>
      <c r="B40" s="1"/>
      <c r="C40" s="1"/>
      <c r="D40" s="57"/>
      <c r="E40" s="57"/>
      <c r="F40" s="216"/>
      <c r="G40" s="13"/>
      <c r="H40" s="2"/>
      <c r="I40" s="169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</row>
    <row r="41" spans="1:57" s="173" customFormat="1" x14ac:dyDescent="0.35">
      <c r="A41" s="1">
        <f t="shared" si="0"/>
        <v>28</v>
      </c>
      <c r="B41" s="1"/>
      <c r="C41" s="1"/>
      <c r="D41" s="57"/>
      <c r="E41" s="57"/>
      <c r="F41" s="216"/>
      <c r="G41" s="13"/>
      <c r="H41" s="2"/>
      <c r="I41" s="169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</row>
    <row r="42" spans="1:57" s="173" customFormat="1" x14ac:dyDescent="0.35">
      <c r="A42" s="1">
        <f t="shared" si="0"/>
        <v>29</v>
      </c>
      <c r="B42" s="1"/>
      <c r="C42" s="1"/>
      <c r="D42" s="57"/>
      <c r="E42" s="57"/>
      <c r="F42" s="216"/>
      <c r="G42" s="13"/>
      <c r="H42" s="2"/>
      <c r="I42" s="169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</row>
    <row r="43" spans="1:57" s="173" customFormat="1" ht="15" thickBot="1" x14ac:dyDescent="0.4">
      <c r="A43" s="1">
        <f t="shared" si="0"/>
        <v>30</v>
      </c>
      <c r="B43" s="1"/>
      <c r="C43" s="1"/>
      <c r="D43" s="202"/>
      <c r="E43" s="202"/>
      <c r="F43" s="217"/>
      <c r="G43" s="203"/>
      <c r="H43" s="168"/>
      <c r="I43" s="169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</row>
    <row r="44" spans="1:57" s="175" customFormat="1" ht="16" customHeight="1" thickBot="1" x14ac:dyDescent="0.4">
      <c r="A44" s="204"/>
      <c r="B44" s="204"/>
      <c r="C44" s="204"/>
      <c r="D44" s="205"/>
      <c r="E44" s="205"/>
      <c r="F44" s="218"/>
      <c r="G44" s="206"/>
      <c r="H44" s="207"/>
      <c r="I44" s="198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</row>
    <row r="45" spans="1:57" s="193" customFormat="1" ht="16" thickBot="1" x14ac:dyDescent="0.4">
      <c r="A45" s="34"/>
      <c r="B45" s="75" t="s">
        <v>83</v>
      </c>
      <c r="C45" s="35"/>
      <c r="D45" s="59"/>
      <c r="E45" s="59"/>
      <c r="F45" s="219"/>
      <c r="G45" s="38">
        <f>SUM(G13:G44)</f>
        <v>0</v>
      </c>
      <c r="H45" s="39"/>
      <c r="I45" s="176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</row>
    <row r="46" spans="1:57" s="195" customFormat="1" ht="15" thickBot="1" x14ac:dyDescent="0.4">
      <c r="A46" s="36"/>
      <c r="B46" s="71"/>
      <c r="C46" s="36"/>
      <c r="D46" s="60"/>
      <c r="E46" s="60"/>
      <c r="F46" s="220"/>
      <c r="G46" s="37"/>
      <c r="H46" s="60"/>
      <c r="I46" s="199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</row>
    <row r="47" spans="1:57" s="197" customFormat="1" ht="15" thickBot="1" x14ac:dyDescent="0.4">
      <c r="A47" s="36" t="s">
        <v>37</v>
      </c>
      <c r="B47" s="40"/>
      <c r="C47" s="36"/>
      <c r="D47" s="60"/>
      <c r="E47" s="60"/>
      <c r="F47" s="220"/>
      <c r="G47" s="37"/>
      <c r="H47" s="60"/>
      <c r="I47" s="200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</row>
    <row r="48" spans="1:57" s="195" customFormat="1" ht="15" thickBot="1" x14ac:dyDescent="0.4">
      <c r="A48" s="36"/>
      <c r="B48" s="71"/>
      <c r="C48" s="36"/>
      <c r="D48" s="60"/>
      <c r="E48" s="60"/>
      <c r="F48" s="220"/>
      <c r="G48" s="37"/>
      <c r="H48" s="60"/>
      <c r="I48" s="199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</row>
    <row r="49" spans="1:55" s="195" customFormat="1" ht="15" thickBot="1" x14ac:dyDescent="0.4">
      <c r="A49" s="36"/>
      <c r="B49" s="71"/>
      <c r="C49" s="36"/>
      <c r="D49" s="60"/>
      <c r="E49" s="60"/>
      <c r="F49" s="220"/>
      <c r="G49" s="37"/>
      <c r="H49" s="60"/>
      <c r="I49" s="199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</row>
    <row r="50" spans="1:55" s="195" customFormat="1" ht="15" thickBot="1" x14ac:dyDescent="0.4">
      <c r="A50" s="36"/>
      <c r="B50" s="71"/>
      <c r="C50" s="36"/>
      <c r="D50" s="374" t="s">
        <v>38</v>
      </c>
      <c r="E50" s="375"/>
      <c r="F50" s="376"/>
      <c r="G50" s="37"/>
      <c r="H50" s="60"/>
      <c r="I50" s="199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</row>
    <row r="51" spans="1:55" s="195" customFormat="1" ht="15" thickBot="1" x14ac:dyDescent="0.4">
      <c r="A51" s="36"/>
      <c r="B51" s="71"/>
      <c r="C51" s="36"/>
      <c r="D51" s="374" t="s">
        <v>39</v>
      </c>
      <c r="E51" s="375"/>
      <c r="F51" s="376"/>
      <c r="G51" s="37"/>
      <c r="H51" s="60"/>
      <c r="I51" s="199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</row>
    <row r="52" spans="1:55" s="179" customFormat="1" x14ac:dyDescent="0.35">
      <c r="A52" s="62"/>
      <c r="B52" s="62"/>
      <c r="C52" s="62"/>
      <c r="D52" s="70"/>
      <c r="E52" s="70"/>
      <c r="F52" s="221"/>
      <c r="G52" s="64"/>
      <c r="H52" s="72"/>
      <c r="I52" s="178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</row>
    <row r="53" spans="1:55" s="181" customFormat="1" x14ac:dyDescent="0.35">
      <c r="A53" s="62"/>
      <c r="B53" s="62"/>
      <c r="C53" s="62"/>
      <c r="D53" s="70"/>
      <c r="E53" s="70"/>
      <c r="F53" s="222"/>
      <c r="G53" s="64"/>
      <c r="H53" s="72"/>
      <c r="I53" s="180"/>
    </row>
    <row r="54" spans="1:55" s="181" customFormat="1" x14ac:dyDescent="0.35">
      <c r="A54" s="62"/>
      <c r="B54" s="62"/>
      <c r="C54" s="62"/>
      <c r="D54" s="70"/>
      <c r="E54" s="70"/>
      <c r="F54" s="222"/>
      <c r="G54" s="64"/>
      <c r="H54" s="72"/>
      <c r="I54" s="180"/>
    </row>
    <row r="55" spans="1:55" s="181" customFormat="1" x14ac:dyDescent="0.35">
      <c r="A55" s="62"/>
      <c r="B55" s="62"/>
      <c r="C55" s="68"/>
      <c r="D55" s="70"/>
      <c r="E55" s="70"/>
      <c r="F55" s="222"/>
      <c r="G55" s="64"/>
      <c r="H55" s="72"/>
      <c r="I55" s="180"/>
    </row>
    <row r="56" spans="1:55" s="180" customFormat="1" x14ac:dyDescent="0.35">
      <c r="A56" s="62"/>
      <c r="B56" s="62"/>
      <c r="C56" s="62"/>
      <c r="D56" s="70"/>
      <c r="E56" s="70"/>
      <c r="F56" s="222"/>
      <c r="G56" s="64"/>
      <c r="H56" s="72"/>
    </row>
    <row r="57" spans="1:55" s="180" customFormat="1" x14ac:dyDescent="0.35">
      <c r="A57" s="62"/>
      <c r="B57" s="62"/>
      <c r="C57" s="62"/>
      <c r="D57" s="70"/>
      <c r="E57" s="70"/>
      <c r="F57" s="222"/>
      <c r="G57" s="64"/>
      <c r="H57" s="72"/>
    </row>
    <row r="58" spans="1:55" s="180" customFormat="1" x14ac:dyDescent="0.35">
      <c r="A58" s="62"/>
      <c r="B58" s="62"/>
      <c r="C58" s="62"/>
      <c r="D58" s="70"/>
      <c r="E58" s="70"/>
      <c r="F58" s="222"/>
      <c r="G58" s="64"/>
      <c r="H58" s="72"/>
    </row>
    <row r="59" spans="1:55" s="180" customFormat="1" x14ac:dyDescent="0.35">
      <c r="A59" s="62"/>
      <c r="B59" s="62"/>
      <c r="C59" s="62"/>
      <c r="D59" s="70"/>
      <c r="E59" s="70"/>
      <c r="F59" s="222"/>
      <c r="G59" s="64"/>
      <c r="H59" s="72"/>
    </row>
    <row r="60" spans="1:55" s="180" customFormat="1" x14ac:dyDescent="0.35">
      <c r="A60" s="62"/>
      <c r="B60" s="62"/>
      <c r="C60" s="62"/>
      <c r="D60" s="70"/>
      <c r="E60" s="70"/>
      <c r="F60" s="222"/>
      <c r="G60" s="64"/>
      <c r="H60" s="72"/>
    </row>
    <row r="61" spans="1:55" s="180" customFormat="1" x14ac:dyDescent="0.35">
      <c r="A61" s="62"/>
      <c r="B61" s="62"/>
      <c r="C61" s="62"/>
      <c r="D61" s="70"/>
      <c r="E61" s="70"/>
      <c r="F61" s="222"/>
      <c r="G61" s="64"/>
      <c r="H61" s="72"/>
    </row>
    <row r="62" spans="1:55" s="180" customFormat="1" x14ac:dyDescent="0.35">
      <c r="A62" s="62"/>
      <c r="B62" s="62"/>
      <c r="C62" s="62"/>
      <c r="D62" s="70"/>
      <c r="E62" s="70"/>
      <c r="F62" s="222"/>
      <c r="G62" s="64"/>
      <c r="H62" s="72"/>
    </row>
    <row r="63" spans="1:55" s="180" customFormat="1" x14ac:dyDescent="0.35">
      <c r="A63" s="62"/>
      <c r="B63" s="62"/>
      <c r="C63" s="62"/>
      <c r="D63" s="70"/>
      <c r="E63" s="70"/>
      <c r="F63" s="222"/>
      <c r="G63" s="64"/>
      <c r="H63" s="72"/>
    </row>
    <row r="64" spans="1:55" s="180" customFormat="1" x14ac:dyDescent="0.35">
      <c r="A64" s="62"/>
      <c r="B64" s="62"/>
      <c r="C64" s="62"/>
      <c r="D64" s="70"/>
      <c r="E64" s="70"/>
      <c r="F64" s="222"/>
      <c r="G64" s="64"/>
      <c r="H64" s="72"/>
    </row>
    <row r="65" spans="1:8" s="180" customFormat="1" x14ac:dyDescent="0.35">
      <c r="A65" s="62"/>
      <c r="B65" s="62"/>
      <c r="C65" s="62"/>
      <c r="D65" s="70"/>
      <c r="E65" s="70"/>
      <c r="F65" s="222"/>
      <c r="G65" s="64"/>
      <c r="H65" s="72"/>
    </row>
    <row r="66" spans="1:8" s="180" customFormat="1" x14ac:dyDescent="0.35">
      <c r="A66" s="62"/>
      <c r="B66" s="62"/>
      <c r="C66" s="62"/>
      <c r="D66" s="70"/>
      <c r="E66" s="70"/>
      <c r="F66" s="222"/>
      <c r="G66" s="64"/>
      <c r="H66" s="72"/>
    </row>
    <row r="67" spans="1:8" s="180" customFormat="1" x14ac:dyDescent="0.35">
      <c r="A67" s="62"/>
      <c r="B67" s="62"/>
      <c r="C67" s="62"/>
      <c r="D67" s="70"/>
      <c r="E67" s="70"/>
      <c r="F67" s="222"/>
      <c r="G67" s="64"/>
      <c r="H67" s="72"/>
    </row>
    <row r="68" spans="1:8" s="180" customFormat="1" x14ac:dyDescent="0.35">
      <c r="A68" s="62"/>
      <c r="B68" s="62"/>
      <c r="C68" s="62"/>
      <c r="D68" s="70"/>
      <c r="E68" s="70"/>
      <c r="F68" s="222"/>
      <c r="G68" s="64"/>
      <c r="H68" s="72"/>
    </row>
    <row r="69" spans="1:8" s="180" customFormat="1" x14ac:dyDescent="0.35">
      <c r="A69" s="62"/>
      <c r="B69" s="62"/>
      <c r="C69" s="62"/>
      <c r="D69" s="70"/>
      <c r="E69" s="70"/>
      <c r="F69" s="222"/>
      <c r="G69" s="64"/>
      <c r="H69" s="72"/>
    </row>
    <row r="70" spans="1:8" s="180" customFormat="1" x14ac:dyDescent="0.35">
      <c r="A70" s="62"/>
      <c r="B70" s="62"/>
      <c r="C70" s="62"/>
      <c r="D70" s="70"/>
      <c r="E70" s="70"/>
      <c r="F70" s="222"/>
      <c r="G70" s="64"/>
      <c r="H70" s="72"/>
    </row>
    <row r="71" spans="1:8" s="180" customFormat="1" x14ac:dyDescent="0.35">
      <c r="A71" s="62"/>
      <c r="B71" s="62"/>
      <c r="C71" s="62"/>
      <c r="D71" s="70"/>
      <c r="E71" s="70"/>
      <c r="F71" s="222"/>
      <c r="G71" s="64"/>
      <c r="H71" s="72"/>
    </row>
    <row r="72" spans="1:8" s="180" customFormat="1" x14ac:dyDescent="0.35">
      <c r="A72" s="62"/>
      <c r="B72" s="62"/>
      <c r="C72" s="62"/>
      <c r="D72" s="70"/>
      <c r="E72" s="70"/>
      <c r="F72" s="222"/>
      <c r="G72" s="64"/>
      <c r="H72" s="72"/>
    </row>
    <row r="73" spans="1:8" s="180" customFormat="1" x14ac:dyDescent="0.35">
      <c r="A73" s="62"/>
      <c r="B73" s="62"/>
      <c r="C73" s="62"/>
      <c r="D73" s="70"/>
      <c r="E73" s="70"/>
      <c r="F73" s="222"/>
      <c r="G73" s="64"/>
      <c r="H73" s="72"/>
    </row>
    <row r="74" spans="1:8" s="180" customFormat="1" x14ac:dyDescent="0.35">
      <c r="A74" s="62"/>
      <c r="B74" s="62"/>
      <c r="C74" s="62"/>
      <c r="D74" s="70"/>
      <c r="E74" s="70"/>
      <c r="F74" s="222"/>
      <c r="G74" s="64"/>
      <c r="H74" s="72"/>
    </row>
    <row r="75" spans="1:8" s="180" customFormat="1" x14ac:dyDescent="0.35">
      <c r="A75" s="62"/>
      <c r="B75" s="62"/>
      <c r="C75" s="62"/>
      <c r="D75" s="70"/>
      <c r="E75" s="70"/>
      <c r="F75" s="222"/>
      <c r="G75" s="64"/>
      <c r="H75" s="72"/>
    </row>
    <row r="76" spans="1:8" s="180" customFormat="1" x14ac:dyDescent="0.35">
      <c r="A76" s="62"/>
      <c r="B76" s="62"/>
      <c r="C76" s="62"/>
      <c r="D76" s="70"/>
      <c r="E76" s="70"/>
      <c r="F76" s="222"/>
      <c r="G76" s="64"/>
      <c r="H76" s="72"/>
    </row>
    <row r="77" spans="1:8" s="180" customFormat="1" x14ac:dyDescent="0.35">
      <c r="A77" s="62"/>
      <c r="B77" s="62"/>
      <c r="C77" s="62"/>
      <c r="D77" s="70"/>
      <c r="E77" s="70"/>
      <c r="F77" s="222"/>
      <c r="G77" s="64"/>
      <c r="H77" s="72"/>
    </row>
    <row r="78" spans="1:8" s="180" customFormat="1" x14ac:dyDescent="0.35">
      <c r="A78" s="62"/>
      <c r="B78" s="62"/>
      <c r="C78" s="62"/>
      <c r="D78" s="70"/>
      <c r="E78" s="70"/>
      <c r="F78" s="222"/>
      <c r="G78" s="64"/>
      <c r="H78" s="72"/>
    </row>
    <row r="79" spans="1:8" s="180" customFormat="1" x14ac:dyDescent="0.35">
      <c r="A79" s="62"/>
      <c r="B79" s="62"/>
      <c r="C79" s="62"/>
      <c r="D79" s="70"/>
      <c r="E79" s="70"/>
      <c r="F79" s="222"/>
      <c r="G79" s="64"/>
      <c r="H79" s="72"/>
    </row>
    <row r="80" spans="1:8" s="180" customFormat="1" x14ac:dyDescent="0.35">
      <c r="A80" s="62"/>
      <c r="B80" s="62"/>
      <c r="C80" s="62"/>
      <c r="D80" s="70"/>
      <c r="E80" s="70"/>
      <c r="F80" s="222"/>
      <c r="G80" s="64"/>
      <c r="H80" s="72"/>
    </row>
    <row r="81" spans="1:8" s="180" customFormat="1" x14ac:dyDescent="0.35">
      <c r="A81" s="62"/>
      <c r="B81" s="62"/>
      <c r="C81" s="62"/>
      <c r="D81" s="70"/>
      <c r="E81" s="70"/>
      <c r="F81" s="222"/>
      <c r="G81" s="64"/>
      <c r="H81" s="72"/>
    </row>
    <row r="82" spans="1:8" s="180" customFormat="1" x14ac:dyDescent="0.35">
      <c r="A82" s="62"/>
      <c r="B82" s="62"/>
      <c r="C82" s="62"/>
      <c r="D82" s="70"/>
      <c r="E82" s="70"/>
      <c r="F82" s="222"/>
      <c r="G82" s="64"/>
      <c r="H82" s="72"/>
    </row>
    <row r="83" spans="1:8" s="180" customFormat="1" x14ac:dyDescent="0.35">
      <c r="A83" s="62"/>
      <c r="B83" s="62"/>
      <c r="C83" s="62"/>
      <c r="D83" s="70"/>
      <c r="E83" s="70"/>
      <c r="F83" s="222"/>
      <c r="G83" s="64"/>
      <c r="H83" s="72"/>
    </row>
    <row r="84" spans="1:8" s="180" customFormat="1" x14ac:dyDescent="0.35">
      <c r="A84" s="62"/>
      <c r="B84" s="62"/>
      <c r="C84" s="62"/>
      <c r="D84" s="70"/>
      <c r="E84" s="70"/>
      <c r="F84" s="222"/>
      <c r="G84" s="64"/>
      <c r="H84" s="72"/>
    </row>
    <row r="85" spans="1:8" s="180" customFormat="1" x14ac:dyDescent="0.35">
      <c r="A85" s="62"/>
      <c r="B85" s="62"/>
      <c r="C85" s="62"/>
      <c r="D85" s="70"/>
      <c r="E85" s="70"/>
      <c r="F85" s="222"/>
      <c r="G85" s="64"/>
      <c r="H85" s="72"/>
    </row>
    <row r="86" spans="1:8" s="180" customFormat="1" x14ac:dyDescent="0.35">
      <c r="A86" s="62"/>
      <c r="B86" s="62"/>
      <c r="C86" s="62"/>
      <c r="D86" s="70"/>
      <c r="E86" s="70"/>
      <c r="F86" s="222"/>
      <c r="G86" s="64"/>
      <c r="H86" s="72"/>
    </row>
    <row r="87" spans="1:8" s="180" customFormat="1" x14ac:dyDescent="0.35">
      <c r="A87" s="62"/>
      <c r="B87" s="62"/>
      <c r="C87" s="62"/>
      <c r="D87" s="70"/>
      <c r="E87" s="70"/>
      <c r="F87" s="222"/>
      <c r="G87" s="64"/>
      <c r="H87" s="72"/>
    </row>
    <row r="88" spans="1:8" s="180" customFormat="1" x14ac:dyDescent="0.35">
      <c r="A88" s="62"/>
      <c r="B88" s="62"/>
      <c r="C88" s="62"/>
      <c r="D88" s="70"/>
      <c r="E88" s="70"/>
      <c r="F88" s="222"/>
      <c r="G88" s="64"/>
      <c r="H88" s="72"/>
    </row>
    <row r="89" spans="1:8" s="180" customFormat="1" x14ac:dyDescent="0.35">
      <c r="A89" s="62"/>
      <c r="B89" s="62"/>
      <c r="C89" s="62"/>
      <c r="D89" s="70"/>
      <c r="E89" s="70"/>
      <c r="F89" s="222"/>
      <c r="G89" s="64"/>
      <c r="H89" s="72"/>
    </row>
    <row r="90" spans="1:8" s="180" customFormat="1" x14ac:dyDescent="0.35">
      <c r="A90" s="62"/>
      <c r="B90" s="62"/>
      <c r="C90" s="62"/>
      <c r="D90" s="70"/>
      <c r="E90" s="70"/>
      <c r="F90" s="222"/>
      <c r="G90" s="64"/>
      <c r="H90" s="72"/>
    </row>
    <row r="91" spans="1:8" s="180" customFormat="1" x14ac:dyDescent="0.35">
      <c r="A91" s="62"/>
      <c r="B91" s="62"/>
      <c r="C91" s="62"/>
      <c r="D91" s="70"/>
      <c r="E91" s="70"/>
      <c r="F91" s="222"/>
      <c r="G91" s="64"/>
      <c r="H91" s="72"/>
    </row>
    <row r="92" spans="1:8" s="180" customFormat="1" x14ac:dyDescent="0.35">
      <c r="A92" s="62"/>
      <c r="B92" s="62"/>
      <c r="C92" s="62"/>
      <c r="D92" s="70"/>
      <c r="E92" s="70"/>
      <c r="F92" s="222"/>
      <c r="G92" s="64"/>
      <c r="H92" s="72"/>
    </row>
    <row r="93" spans="1:8" s="180" customFormat="1" x14ac:dyDescent="0.35">
      <c r="A93" s="62"/>
      <c r="B93" s="62"/>
      <c r="C93" s="62"/>
      <c r="D93" s="70"/>
      <c r="E93" s="70"/>
      <c r="F93" s="222"/>
      <c r="G93" s="64"/>
      <c r="H93" s="72"/>
    </row>
    <row r="94" spans="1:8" s="180" customFormat="1" x14ac:dyDescent="0.35">
      <c r="A94" s="62"/>
      <c r="B94" s="62"/>
      <c r="C94" s="62"/>
      <c r="D94" s="70"/>
      <c r="E94" s="70"/>
      <c r="F94" s="222"/>
      <c r="G94" s="64"/>
      <c r="H94" s="72"/>
    </row>
    <row r="95" spans="1:8" s="180" customFormat="1" x14ac:dyDescent="0.35">
      <c r="A95" s="62"/>
      <c r="B95" s="62"/>
      <c r="C95" s="62"/>
      <c r="D95" s="70"/>
      <c r="E95" s="70"/>
      <c r="F95" s="222"/>
      <c r="G95" s="64"/>
      <c r="H95" s="72"/>
    </row>
    <row r="96" spans="1:8" s="180" customFormat="1" x14ac:dyDescent="0.35">
      <c r="A96" s="62"/>
      <c r="B96" s="62"/>
      <c r="C96" s="62"/>
      <c r="D96" s="70"/>
      <c r="E96" s="70"/>
      <c r="F96" s="222"/>
      <c r="G96" s="64"/>
      <c r="H96" s="72"/>
    </row>
    <row r="97" spans="1:8" s="180" customFormat="1" x14ac:dyDescent="0.35">
      <c r="A97" s="62"/>
      <c r="B97" s="62"/>
      <c r="C97" s="62"/>
      <c r="D97" s="70"/>
      <c r="E97" s="70"/>
      <c r="F97" s="222"/>
      <c r="G97" s="64"/>
      <c r="H97" s="72"/>
    </row>
    <row r="98" spans="1:8" s="180" customFormat="1" x14ac:dyDescent="0.35">
      <c r="A98" s="62"/>
      <c r="B98" s="62"/>
      <c r="C98" s="62"/>
      <c r="D98" s="70"/>
      <c r="E98" s="70"/>
      <c r="F98" s="222"/>
      <c r="G98" s="64"/>
      <c r="H98" s="72"/>
    </row>
    <row r="99" spans="1:8" s="180" customFormat="1" x14ac:dyDescent="0.35">
      <c r="A99" s="62"/>
      <c r="B99" s="62"/>
      <c r="C99" s="62"/>
      <c r="D99" s="70"/>
      <c r="E99" s="70"/>
      <c r="F99" s="222"/>
      <c r="G99" s="64"/>
      <c r="H99" s="72"/>
    </row>
    <row r="100" spans="1:8" s="180" customFormat="1" x14ac:dyDescent="0.35">
      <c r="A100" s="62"/>
      <c r="B100" s="62"/>
      <c r="C100" s="62"/>
      <c r="D100" s="70"/>
      <c r="E100" s="70"/>
      <c r="F100" s="222"/>
      <c r="G100" s="64"/>
      <c r="H100" s="72"/>
    </row>
    <row r="101" spans="1:8" s="180" customFormat="1" x14ac:dyDescent="0.35">
      <c r="A101" s="62"/>
      <c r="B101" s="62"/>
      <c r="C101" s="62"/>
      <c r="D101" s="70"/>
      <c r="E101" s="70"/>
      <c r="F101" s="222"/>
      <c r="G101" s="64"/>
      <c r="H101" s="72"/>
    </row>
    <row r="102" spans="1:8" s="180" customFormat="1" x14ac:dyDescent="0.35">
      <c r="A102" s="62"/>
      <c r="B102" s="62"/>
      <c r="C102" s="62"/>
      <c r="D102" s="70"/>
      <c r="E102" s="70"/>
      <c r="F102" s="222"/>
      <c r="G102" s="64"/>
      <c r="H102" s="72"/>
    </row>
    <row r="103" spans="1:8" s="180" customFormat="1" x14ac:dyDescent="0.35">
      <c r="A103" s="62"/>
      <c r="B103" s="62"/>
      <c r="C103" s="62"/>
      <c r="D103" s="70"/>
      <c r="E103" s="70"/>
      <c r="F103" s="222"/>
      <c r="G103" s="64"/>
      <c r="H103" s="72"/>
    </row>
    <row r="104" spans="1:8" s="180" customFormat="1" x14ac:dyDescent="0.35">
      <c r="A104" s="62"/>
      <c r="B104" s="62"/>
      <c r="C104" s="62"/>
      <c r="D104" s="70"/>
      <c r="E104" s="70"/>
      <c r="F104" s="222"/>
      <c r="G104" s="64"/>
      <c r="H104" s="72"/>
    </row>
    <row r="105" spans="1:8" s="180" customFormat="1" x14ac:dyDescent="0.35">
      <c r="A105" s="62"/>
      <c r="B105" s="62"/>
      <c r="C105" s="62"/>
      <c r="D105" s="70"/>
      <c r="E105" s="70"/>
      <c r="F105" s="222"/>
      <c r="G105" s="64"/>
      <c r="H105" s="72"/>
    </row>
    <row r="106" spans="1:8" s="180" customFormat="1" x14ac:dyDescent="0.35">
      <c r="A106" s="62"/>
      <c r="B106" s="62"/>
      <c r="C106" s="62"/>
      <c r="D106" s="70"/>
      <c r="E106" s="70"/>
      <c r="F106" s="222"/>
      <c r="G106" s="64"/>
      <c r="H106" s="72"/>
    </row>
    <row r="107" spans="1:8" s="180" customFormat="1" x14ac:dyDescent="0.35">
      <c r="A107" s="62"/>
      <c r="B107" s="62"/>
      <c r="C107" s="62"/>
      <c r="D107" s="70"/>
      <c r="E107" s="70"/>
      <c r="F107" s="222"/>
      <c r="G107" s="64"/>
      <c r="H107" s="72"/>
    </row>
    <row r="108" spans="1:8" s="180" customFormat="1" x14ac:dyDescent="0.35">
      <c r="A108" s="62"/>
      <c r="B108" s="62"/>
      <c r="C108" s="62"/>
      <c r="D108" s="70"/>
      <c r="E108" s="70"/>
      <c r="F108" s="222"/>
      <c r="G108" s="64"/>
      <c r="H108" s="72"/>
    </row>
    <row r="109" spans="1:8" s="180" customFormat="1" x14ac:dyDescent="0.35">
      <c r="A109" s="62"/>
      <c r="B109" s="62"/>
      <c r="C109" s="62"/>
      <c r="D109" s="70"/>
      <c r="E109" s="70"/>
      <c r="F109" s="222"/>
      <c r="G109" s="64"/>
      <c r="H109" s="72"/>
    </row>
    <row r="110" spans="1:8" s="180" customFormat="1" x14ac:dyDescent="0.35">
      <c r="A110" s="62"/>
      <c r="B110" s="62"/>
      <c r="C110" s="62"/>
      <c r="D110" s="70"/>
      <c r="E110" s="70"/>
      <c r="F110" s="222"/>
      <c r="G110" s="64"/>
      <c r="H110" s="72"/>
    </row>
    <row r="111" spans="1:8" s="180" customFormat="1" x14ac:dyDescent="0.35">
      <c r="A111" s="62"/>
      <c r="B111" s="62"/>
      <c r="C111" s="62"/>
      <c r="D111" s="70"/>
      <c r="E111" s="70"/>
      <c r="F111" s="222"/>
      <c r="G111" s="64"/>
      <c r="H111" s="72"/>
    </row>
    <row r="112" spans="1:8" s="180" customFormat="1" x14ac:dyDescent="0.35">
      <c r="A112" s="62"/>
      <c r="B112" s="62"/>
      <c r="C112" s="62"/>
      <c r="D112" s="70"/>
      <c r="E112" s="70"/>
      <c r="F112" s="222"/>
      <c r="G112" s="64"/>
      <c r="H112" s="72"/>
    </row>
    <row r="113" spans="1:8" s="180" customFormat="1" x14ac:dyDescent="0.35">
      <c r="A113" s="62"/>
      <c r="B113" s="62"/>
      <c r="C113" s="62"/>
      <c r="D113" s="70"/>
      <c r="E113" s="70"/>
      <c r="F113" s="222"/>
      <c r="G113" s="64"/>
      <c r="H113" s="72"/>
    </row>
    <row r="114" spans="1:8" s="180" customFormat="1" x14ac:dyDescent="0.35">
      <c r="A114" s="62"/>
      <c r="B114" s="62"/>
      <c r="C114" s="62"/>
      <c r="D114" s="70"/>
      <c r="E114" s="70"/>
      <c r="F114" s="222"/>
      <c r="G114" s="64"/>
      <c r="H114" s="72"/>
    </row>
    <row r="115" spans="1:8" s="180" customFormat="1" x14ac:dyDescent="0.35">
      <c r="A115" s="62"/>
      <c r="B115" s="62"/>
      <c r="C115" s="62"/>
      <c r="D115" s="70"/>
      <c r="E115" s="70"/>
      <c r="F115" s="222"/>
      <c r="G115" s="64"/>
      <c r="H115" s="72"/>
    </row>
    <row r="116" spans="1:8" s="180" customFormat="1" x14ac:dyDescent="0.35">
      <c r="A116" s="62"/>
      <c r="B116" s="62"/>
      <c r="C116" s="62"/>
      <c r="D116" s="70"/>
      <c r="E116" s="70"/>
      <c r="F116" s="222"/>
      <c r="G116" s="64"/>
      <c r="H116" s="72"/>
    </row>
    <row r="117" spans="1:8" s="180" customFormat="1" x14ac:dyDescent="0.35">
      <c r="A117" s="62"/>
      <c r="B117" s="62"/>
      <c r="C117" s="62"/>
      <c r="D117" s="70"/>
      <c r="E117" s="70"/>
      <c r="F117" s="222"/>
      <c r="G117" s="64"/>
      <c r="H117" s="72"/>
    </row>
    <row r="118" spans="1:8" s="180" customFormat="1" x14ac:dyDescent="0.35">
      <c r="A118" s="62"/>
      <c r="B118" s="62"/>
      <c r="C118" s="62"/>
      <c r="D118" s="70"/>
      <c r="E118" s="70"/>
      <c r="F118" s="222"/>
      <c r="G118" s="64"/>
      <c r="H118" s="72"/>
    </row>
    <row r="119" spans="1:8" s="180" customFormat="1" x14ac:dyDescent="0.35">
      <c r="A119" s="62"/>
      <c r="B119" s="62"/>
      <c r="C119" s="62"/>
      <c r="D119" s="70"/>
      <c r="E119" s="70"/>
      <c r="F119" s="222"/>
      <c r="G119" s="64"/>
      <c r="H119" s="72"/>
    </row>
    <row r="120" spans="1:8" s="180" customFormat="1" x14ac:dyDescent="0.35">
      <c r="A120" s="62"/>
      <c r="B120" s="62"/>
      <c r="C120" s="62"/>
      <c r="D120" s="70"/>
      <c r="E120" s="70"/>
      <c r="F120" s="222"/>
      <c r="G120" s="64"/>
      <c r="H120" s="72"/>
    </row>
    <row r="121" spans="1:8" s="180" customFormat="1" x14ac:dyDescent="0.35">
      <c r="A121" s="62"/>
      <c r="B121" s="62"/>
      <c r="C121" s="62"/>
      <c r="D121" s="70"/>
      <c r="E121" s="70"/>
      <c r="F121" s="222"/>
      <c r="G121" s="64"/>
      <c r="H121" s="72"/>
    </row>
    <row r="122" spans="1:8" s="180" customFormat="1" x14ac:dyDescent="0.35">
      <c r="A122" s="62"/>
      <c r="B122" s="62"/>
      <c r="C122" s="62"/>
      <c r="D122" s="70"/>
      <c r="E122" s="70"/>
      <c r="F122" s="222"/>
      <c r="G122" s="64"/>
      <c r="H122" s="72"/>
    </row>
    <row r="123" spans="1:8" s="180" customFormat="1" x14ac:dyDescent="0.35">
      <c r="A123" s="62"/>
      <c r="B123" s="62"/>
      <c r="C123" s="62"/>
      <c r="D123" s="70"/>
      <c r="E123" s="70"/>
      <c r="F123" s="222"/>
      <c r="G123" s="64"/>
      <c r="H123" s="72"/>
    </row>
    <row r="124" spans="1:8" s="180" customFormat="1" x14ac:dyDescent="0.35">
      <c r="A124" s="62"/>
      <c r="B124" s="62"/>
      <c r="C124" s="62"/>
      <c r="D124" s="70"/>
      <c r="E124" s="70"/>
      <c r="F124" s="222"/>
      <c r="G124" s="64"/>
      <c r="H124" s="72"/>
    </row>
    <row r="125" spans="1:8" s="180" customFormat="1" x14ac:dyDescent="0.35">
      <c r="A125" s="62"/>
      <c r="B125" s="62"/>
      <c r="C125" s="62"/>
      <c r="D125" s="70"/>
      <c r="E125" s="70"/>
      <c r="F125" s="222"/>
      <c r="G125" s="64"/>
      <c r="H125" s="72"/>
    </row>
    <row r="126" spans="1:8" s="180" customFormat="1" x14ac:dyDescent="0.35">
      <c r="A126" s="62"/>
      <c r="B126" s="62"/>
      <c r="C126" s="62"/>
      <c r="D126" s="70"/>
      <c r="E126" s="70"/>
      <c r="F126" s="222"/>
      <c r="G126" s="64"/>
      <c r="H126" s="72"/>
    </row>
    <row r="127" spans="1:8" s="180" customFormat="1" x14ac:dyDescent="0.35">
      <c r="A127" s="62"/>
      <c r="B127" s="62"/>
      <c r="C127" s="62"/>
      <c r="D127" s="70"/>
      <c r="E127" s="70"/>
      <c r="F127" s="222"/>
      <c r="G127" s="64"/>
      <c r="H127" s="72"/>
    </row>
    <row r="128" spans="1:8" s="180" customFormat="1" x14ac:dyDescent="0.35">
      <c r="A128" s="62"/>
      <c r="B128" s="62"/>
      <c r="C128" s="62"/>
      <c r="D128" s="70"/>
      <c r="E128" s="70"/>
      <c r="F128" s="222"/>
      <c r="G128" s="64"/>
      <c r="H128" s="72"/>
    </row>
    <row r="129" spans="1:8" s="180" customFormat="1" x14ac:dyDescent="0.35">
      <c r="A129" s="62"/>
      <c r="B129" s="62"/>
      <c r="C129" s="62"/>
      <c r="D129" s="70"/>
      <c r="E129" s="70"/>
      <c r="F129" s="222"/>
      <c r="G129" s="64"/>
      <c r="H129" s="72"/>
    </row>
    <row r="130" spans="1:8" s="180" customFormat="1" x14ac:dyDescent="0.35">
      <c r="A130" s="62"/>
      <c r="B130" s="62"/>
      <c r="C130" s="62"/>
      <c r="D130" s="70"/>
      <c r="E130" s="70"/>
      <c r="F130" s="222"/>
      <c r="G130" s="64"/>
      <c r="H130" s="72"/>
    </row>
    <row r="131" spans="1:8" s="180" customFormat="1" x14ac:dyDescent="0.35">
      <c r="A131" s="62"/>
      <c r="B131" s="62"/>
      <c r="C131" s="62"/>
      <c r="D131" s="70"/>
      <c r="E131" s="70"/>
      <c r="F131" s="222"/>
      <c r="G131" s="64"/>
      <c r="H131" s="72"/>
    </row>
    <row r="132" spans="1:8" s="180" customFormat="1" x14ac:dyDescent="0.35">
      <c r="A132" s="62"/>
      <c r="B132" s="62"/>
      <c r="C132" s="62"/>
      <c r="D132" s="70"/>
      <c r="E132" s="70"/>
      <c r="F132" s="222"/>
      <c r="G132" s="64"/>
      <c r="H132" s="72"/>
    </row>
    <row r="133" spans="1:8" s="180" customFormat="1" x14ac:dyDescent="0.35">
      <c r="A133" s="62"/>
      <c r="B133" s="62"/>
      <c r="C133" s="62"/>
      <c r="D133" s="70"/>
      <c r="E133" s="70"/>
      <c r="F133" s="222"/>
      <c r="G133" s="64"/>
      <c r="H133" s="72"/>
    </row>
    <row r="134" spans="1:8" s="180" customFormat="1" x14ac:dyDescent="0.35">
      <c r="A134" s="62"/>
      <c r="B134" s="62"/>
      <c r="C134" s="62"/>
      <c r="D134" s="70"/>
      <c r="E134" s="70"/>
      <c r="F134" s="222"/>
      <c r="G134" s="64"/>
      <c r="H134" s="72"/>
    </row>
    <row r="135" spans="1:8" s="180" customFormat="1" x14ac:dyDescent="0.35">
      <c r="A135" s="62"/>
      <c r="B135" s="62"/>
      <c r="C135" s="62"/>
      <c r="D135" s="70"/>
      <c r="E135" s="70"/>
      <c r="F135" s="222"/>
      <c r="G135" s="64"/>
      <c r="H135" s="72"/>
    </row>
    <row r="136" spans="1:8" s="180" customFormat="1" x14ac:dyDescent="0.35">
      <c r="A136" s="62"/>
      <c r="B136" s="62"/>
      <c r="C136" s="62"/>
      <c r="D136" s="70"/>
      <c r="E136" s="70"/>
      <c r="F136" s="222"/>
      <c r="G136" s="64"/>
      <c r="H136" s="72"/>
    </row>
    <row r="137" spans="1:8" s="180" customFormat="1" x14ac:dyDescent="0.35">
      <c r="A137" s="62"/>
      <c r="B137" s="62"/>
      <c r="C137" s="62"/>
      <c r="D137" s="70"/>
      <c r="E137" s="70"/>
      <c r="F137" s="222"/>
      <c r="G137" s="64"/>
      <c r="H137" s="72"/>
    </row>
    <row r="138" spans="1:8" s="180" customFormat="1" x14ac:dyDescent="0.35">
      <c r="A138" s="62"/>
      <c r="B138" s="62"/>
      <c r="C138" s="62"/>
      <c r="D138" s="70"/>
      <c r="E138" s="70"/>
      <c r="F138" s="222"/>
      <c r="G138" s="64"/>
      <c r="H138" s="72"/>
    </row>
    <row r="139" spans="1:8" s="180" customFormat="1" x14ac:dyDescent="0.35">
      <c r="A139" s="62"/>
      <c r="B139" s="62"/>
      <c r="C139" s="62"/>
      <c r="D139" s="70"/>
      <c r="E139" s="70"/>
      <c r="F139" s="222"/>
      <c r="G139" s="64"/>
      <c r="H139" s="72"/>
    </row>
    <row r="140" spans="1:8" s="180" customFormat="1" x14ac:dyDescent="0.35">
      <c r="A140" s="62"/>
      <c r="B140" s="62"/>
      <c r="C140" s="62"/>
      <c r="D140" s="70"/>
      <c r="E140" s="70"/>
      <c r="F140" s="222"/>
      <c r="G140" s="64"/>
      <c r="H140" s="72"/>
    </row>
    <row r="141" spans="1:8" s="180" customFormat="1" x14ac:dyDescent="0.35">
      <c r="A141" s="62"/>
      <c r="B141" s="62"/>
      <c r="C141" s="62"/>
      <c r="D141" s="70"/>
      <c r="E141" s="70"/>
      <c r="F141" s="222"/>
      <c r="G141" s="64"/>
      <c r="H141" s="72"/>
    </row>
    <row r="142" spans="1:8" s="180" customFormat="1" x14ac:dyDescent="0.35">
      <c r="A142" s="62"/>
      <c r="B142" s="62"/>
      <c r="C142" s="62"/>
      <c r="D142" s="70"/>
      <c r="E142" s="70"/>
      <c r="F142" s="222"/>
      <c r="G142" s="64"/>
      <c r="H142" s="72"/>
    </row>
    <row r="143" spans="1:8" s="180" customFormat="1" x14ac:dyDescent="0.35">
      <c r="A143" s="62"/>
      <c r="B143" s="62"/>
      <c r="C143" s="62"/>
      <c r="D143" s="70"/>
      <c r="E143" s="70"/>
      <c r="F143" s="222"/>
      <c r="G143" s="64"/>
      <c r="H143" s="72"/>
    </row>
    <row r="144" spans="1:8" s="180" customFormat="1" x14ac:dyDescent="0.35">
      <c r="A144" s="62"/>
      <c r="B144" s="62"/>
      <c r="C144" s="62"/>
      <c r="D144" s="70"/>
      <c r="E144" s="70"/>
      <c r="F144" s="222"/>
      <c r="G144" s="64"/>
      <c r="H144" s="72"/>
    </row>
    <row r="145" spans="1:8" s="180" customFormat="1" x14ac:dyDescent="0.35">
      <c r="A145" s="62"/>
      <c r="B145" s="62"/>
      <c r="C145" s="62"/>
      <c r="D145" s="70"/>
      <c r="E145" s="70"/>
      <c r="F145" s="222"/>
      <c r="G145" s="64"/>
      <c r="H145" s="72"/>
    </row>
    <row r="146" spans="1:8" s="180" customFormat="1" x14ac:dyDescent="0.35">
      <c r="A146" s="62"/>
      <c r="B146" s="62"/>
      <c r="C146" s="62"/>
      <c r="D146" s="70"/>
      <c r="E146" s="70"/>
      <c r="F146" s="222"/>
      <c r="G146" s="64"/>
      <c r="H146" s="72"/>
    </row>
    <row r="147" spans="1:8" s="180" customFormat="1" x14ac:dyDescent="0.35">
      <c r="A147" s="62"/>
      <c r="B147" s="62"/>
      <c r="C147" s="62"/>
      <c r="D147" s="70"/>
      <c r="E147" s="70"/>
      <c r="F147" s="222"/>
      <c r="G147" s="64"/>
      <c r="H147" s="72"/>
    </row>
    <row r="148" spans="1:8" s="180" customFormat="1" x14ac:dyDescent="0.35">
      <c r="A148" s="62"/>
      <c r="B148" s="62"/>
      <c r="C148" s="62"/>
      <c r="D148" s="70"/>
      <c r="E148" s="70"/>
      <c r="F148" s="222"/>
      <c r="G148" s="64"/>
      <c r="H148" s="72"/>
    </row>
    <row r="149" spans="1:8" s="180" customFormat="1" x14ac:dyDescent="0.35">
      <c r="A149" s="62"/>
      <c r="B149" s="62"/>
      <c r="C149" s="62"/>
      <c r="D149" s="70"/>
      <c r="E149" s="70"/>
      <c r="F149" s="222"/>
      <c r="G149" s="64"/>
      <c r="H149" s="72"/>
    </row>
    <row r="150" spans="1:8" s="180" customFormat="1" x14ac:dyDescent="0.35">
      <c r="A150" s="62"/>
      <c r="B150" s="62"/>
      <c r="C150" s="62"/>
      <c r="D150" s="70"/>
      <c r="E150" s="70"/>
      <c r="F150" s="222"/>
      <c r="G150" s="64"/>
      <c r="H150" s="72"/>
    </row>
    <row r="151" spans="1:8" s="180" customFormat="1" x14ac:dyDescent="0.35">
      <c r="A151" s="62"/>
      <c r="B151" s="62"/>
      <c r="C151" s="62"/>
      <c r="D151" s="70"/>
      <c r="E151" s="70"/>
      <c r="F151" s="222"/>
      <c r="G151" s="64"/>
      <c r="H151" s="72"/>
    </row>
    <row r="152" spans="1:8" s="180" customFormat="1" x14ac:dyDescent="0.35">
      <c r="A152" s="62"/>
      <c r="B152" s="62"/>
      <c r="C152" s="62"/>
      <c r="D152" s="70"/>
      <c r="E152" s="70"/>
      <c r="F152" s="222"/>
      <c r="G152" s="64"/>
      <c r="H152" s="72"/>
    </row>
    <row r="153" spans="1:8" s="180" customFormat="1" x14ac:dyDescent="0.35">
      <c r="A153" s="62"/>
      <c r="B153" s="62"/>
      <c r="C153" s="62"/>
      <c r="D153" s="70"/>
      <c r="E153" s="70"/>
      <c r="F153" s="222"/>
      <c r="G153" s="64"/>
      <c r="H153" s="72"/>
    </row>
    <row r="154" spans="1:8" s="180" customFormat="1" x14ac:dyDescent="0.35">
      <c r="A154" s="62"/>
      <c r="B154" s="62"/>
      <c r="C154" s="62"/>
      <c r="D154" s="70"/>
      <c r="E154" s="70"/>
      <c r="F154" s="222"/>
      <c r="G154" s="64"/>
      <c r="H154" s="72"/>
    </row>
    <row r="155" spans="1:8" s="180" customFormat="1" x14ac:dyDescent="0.35">
      <c r="A155" s="62"/>
      <c r="B155" s="62"/>
      <c r="C155" s="62"/>
      <c r="D155" s="70"/>
      <c r="E155" s="70"/>
      <c r="F155" s="222"/>
      <c r="G155" s="64"/>
      <c r="H155" s="72"/>
    </row>
    <row r="156" spans="1:8" s="180" customFormat="1" x14ac:dyDescent="0.35">
      <c r="A156" s="62"/>
      <c r="B156" s="62"/>
      <c r="C156" s="62"/>
      <c r="D156" s="70"/>
      <c r="E156" s="70"/>
      <c r="F156" s="222"/>
      <c r="G156" s="64"/>
      <c r="H156" s="72"/>
    </row>
    <row r="157" spans="1:8" s="180" customFormat="1" x14ac:dyDescent="0.35">
      <c r="A157" s="62"/>
      <c r="B157" s="62"/>
      <c r="C157" s="62"/>
      <c r="D157" s="70"/>
      <c r="E157" s="70"/>
      <c r="F157" s="222"/>
      <c r="G157" s="64"/>
      <c r="H157" s="72"/>
    </row>
    <row r="158" spans="1:8" s="180" customFormat="1" x14ac:dyDescent="0.35">
      <c r="A158" s="62"/>
      <c r="B158" s="62"/>
      <c r="C158" s="62"/>
      <c r="D158" s="70"/>
      <c r="E158" s="70"/>
      <c r="F158" s="222"/>
      <c r="G158" s="64"/>
      <c r="H158" s="72"/>
    </row>
    <row r="159" spans="1:8" s="180" customFormat="1" x14ac:dyDescent="0.35">
      <c r="A159" s="62"/>
      <c r="B159" s="62"/>
      <c r="C159" s="62"/>
      <c r="D159" s="70"/>
      <c r="E159" s="70"/>
      <c r="F159" s="222"/>
      <c r="G159" s="64"/>
      <c r="H159" s="72"/>
    </row>
    <row r="160" spans="1:8" s="180" customFormat="1" x14ac:dyDescent="0.35">
      <c r="A160" s="62"/>
      <c r="B160" s="62"/>
      <c r="C160" s="62"/>
      <c r="D160" s="70"/>
      <c r="E160" s="70"/>
      <c r="F160" s="222"/>
      <c r="G160" s="64"/>
      <c r="H160" s="72"/>
    </row>
    <row r="161" spans="1:8" s="180" customFormat="1" x14ac:dyDescent="0.35">
      <c r="A161" s="62"/>
      <c r="B161" s="62"/>
      <c r="C161" s="62"/>
      <c r="D161" s="70"/>
      <c r="E161" s="70"/>
      <c r="F161" s="222"/>
      <c r="G161" s="64"/>
      <c r="H161" s="72"/>
    </row>
    <row r="162" spans="1:8" s="180" customFormat="1" x14ac:dyDescent="0.35">
      <c r="A162" s="62"/>
      <c r="B162" s="62"/>
      <c r="C162" s="62"/>
      <c r="D162" s="70"/>
      <c r="E162" s="70"/>
      <c r="F162" s="222"/>
      <c r="G162" s="64"/>
      <c r="H162" s="72"/>
    </row>
    <row r="163" spans="1:8" s="180" customFormat="1" x14ac:dyDescent="0.35">
      <c r="A163" s="62"/>
      <c r="B163" s="62"/>
      <c r="C163" s="62"/>
      <c r="D163" s="70"/>
      <c r="E163" s="70"/>
      <c r="F163" s="222"/>
      <c r="G163" s="64"/>
      <c r="H163" s="72"/>
    </row>
    <row r="164" spans="1:8" s="180" customFormat="1" x14ac:dyDescent="0.35">
      <c r="A164" s="62"/>
      <c r="B164" s="62"/>
      <c r="C164" s="62"/>
      <c r="D164" s="70"/>
      <c r="E164" s="70"/>
      <c r="F164" s="222"/>
      <c r="G164" s="64"/>
      <c r="H164" s="72"/>
    </row>
    <row r="165" spans="1:8" s="180" customFormat="1" x14ac:dyDescent="0.35">
      <c r="A165" s="62"/>
      <c r="B165" s="62"/>
      <c r="C165" s="62"/>
      <c r="D165" s="70"/>
      <c r="E165" s="70"/>
      <c r="F165" s="222"/>
      <c r="G165" s="64"/>
      <c r="H165" s="72"/>
    </row>
    <row r="166" spans="1:8" s="180" customFormat="1" x14ac:dyDescent="0.35">
      <c r="A166" s="62"/>
      <c r="B166" s="62"/>
      <c r="C166" s="62"/>
      <c r="D166" s="70"/>
      <c r="E166" s="70"/>
      <c r="F166" s="222"/>
      <c r="G166" s="64"/>
      <c r="H166" s="72"/>
    </row>
    <row r="167" spans="1:8" s="180" customFormat="1" x14ac:dyDescent="0.35">
      <c r="A167" s="62"/>
      <c r="B167" s="62"/>
      <c r="C167" s="62"/>
      <c r="D167" s="70"/>
      <c r="E167" s="70"/>
      <c r="F167" s="222"/>
      <c r="G167" s="64"/>
      <c r="H167" s="72"/>
    </row>
    <row r="168" spans="1:8" s="180" customFormat="1" x14ac:dyDescent="0.35">
      <c r="A168" s="62"/>
      <c r="B168" s="62"/>
      <c r="C168" s="62"/>
      <c r="D168" s="70"/>
      <c r="E168" s="70"/>
      <c r="F168" s="222"/>
      <c r="G168" s="64"/>
      <c r="H168" s="72"/>
    </row>
    <row r="169" spans="1:8" s="180" customFormat="1" x14ac:dyDescent="0.35">
      <c r="A169" s="62"/>
      <c r="B169" s="62"/>
      <c r="C169" s="62"/>
      <c r="D169" s="70"/>
      <c r="E169" s="70"/>
      <c r="F169" s="222"/>
      <c r="G169" s="64"/>
      <c r="H169" s="72"/>
    </row>
    <row r="170" spans="1:8" s="180" customFormat="1" x14ac:dyDescent="0.35">
      <c r="A170" s="62"/>
      <c r="B170" s="62"/>
      <c r="C170" s="62"/>
      <c r="D170" s="70"/>
      <c r="E170" s="70"/>
      <c r="F170" s="222"/>
      <c r="G170" s="64"/>
      <c r="H170" s="72"/>
    </row>
    <row r="171" spans="1:8" s="180" customFormat="1" x14ac:dyDescent="0.35">
      <c r="A171" s="62"/>
      <c r="B171" s="62"/>
      <c r="C171" s="62"/>
      <c r="D171" s="70"/>
      <c r="E171" s="70"/>
      <c r="F171" s="222"/>
      <c r="G171" s="64"/>
      <c r="H171" s="72"/>
    </row>
    <row r="172" spans="1:8" s="180" customFormat="1" x14ac:dyDescent="0.35">
      <c r="A172" s="62"/>
      <c r="B172" s="62"/>
      <c r="C172" s="62"/>
      <c r="D172" s="70"/>
      <c r="E172" s="70"/>
      <c r="F172" s="222"/>
      <c r="G172" s="64"/>
      <c r="H172" s="72"/>
    </row>
    <row r="173" spans="1:8" s="180" customFormat="1" x14ac:dyDescent="0.35">
      <c r="A173" s="62"/>
      <c r="B173" s="62"/>
      <c r="C173" s="62"/>
      <c r="D173" s="70"/>
      <c r="E173" s="70"/>
      <c r="F173" s="222"/>
      <c r="G173" s="64"/>
      <c r="H173" s="72"/>
    </row>
    <row r="174" spans="1:8" s="180" customFormat="1" x14ac:dyDescent="0.35">
      <c r="A174" s="62"/>
      <c r="B174" s="62"/>
      <c r="C174" s="62"/>
      <c r="D174" s="70"/>
      <c r="E174" s="70"/>
      <c r="F174" s="222"/>
      <c r="G174" s="64"/>
      <c r="H174" s="72"/>
    </row>
    <row r="175" spans="1:8" s="180" customFormat="1" x14ac:dyDescent="0.35">
      <c r="A175" s="62"/>
      <c r="B175" s="62"/>
      <c r="C175" s="62"/>
      <c r="D175" s="70"/>
      <c r="E175" s="70"/>
      <c r="F175" s="222"/>
      <c r="G175" s="64"/>
      <c r="H175" s="72"/>
    </row>
    <row r="176" spans="1:8" s="180" customFormat="1" x14ac:dyDescent="0.35">
      <c r="A176" s="62"/>
      <c r="B176" s="62"/>
      <c r="C176" s="62"/>
      <c r="D176" s="70"/>
      <c r="E176" s="70"/>
      <c r="F176" s="222"/>
      <c r="G176" s="64"/>
      <c r="H176" s="72"/>
    </row>
    <row r="177" spans="1:8" s="180" customFormat="1" x14ac:dyDescent="0.35">
      <c r="A177" s="62"/>
      <c r="B177" s="62"/>
      <c r="C177" s="62"/>
      <c r="D177" s="70"/>
      <c r="E177" s="70"/>
      <c r="F177" s="222"/>
      <c r="G177" s="64"/>
      <c r="H177" s="72"/>
    </row>
    <row r="178" spans="1:8" s="180" customFormat="1" x14ac:dyDescent="0.35">
      <c r="A178" s="62"/>
      <c r="B178" s="62"/>
      <c r="C178" s="62"/>
      <c r="D178" s="70"/>
      <c r="E178" s="70"/>
      <c r="F178" s="222"/>
      <c r="G178" s="64"/>
      <c r="H178" s="72"/>
    </row>
    <row r="179" spans="1:8" s="180" customFormat="1" x14ac:dyDescent="0.35">
      <c r="A179" s="62"/>
      <c r="B179" s="62"/>
      <c r="C179" s="62"/>
      <c r="D179" s="70"/>
      <c r="E179" s="70"/>
      <c r="F179" s="222"/>
      <c r="G179" s="64"/>
      <c r="H179" s="72"/>
    </row>
    <row r="180" spans="1:8" s="180" customFormat="1" x14ac:dyDescent="0.35">
      <c r="A180" s="62"/>
      <c r="B180" s="62"/>
      <c r="C180" s="62"/>
      <c r="D180" s="70"/>
      <c r="E180" s="70"/>
      <c r="F180" s="222"/>
      <c r="G180" s="64"/>
      <c r="H180" s="72"/>
    </row>
    <row r="181" spans="1:8" s="180" customFormat="1" x14ac:dyDescent="0.35">
      <c r="A181" s="62"/>
      <c r="B181" s="62"/>
      <c r="C181" s="62"/>
      <c r="D181" s="70"/>
      <c r="E181" s="70"/>
      <c r="F181" s="222"/>
      <c r="G181" s="64"/>
      <c r="H181" s="72"/>
    </row>
    <row r="182" spans="1:8" s="180" customFormat="1" x14ac:dyDescent="0.35">
      <c r="A182" s="62"/>
      <c r="B182" s="62"/>
      <c r="C182" s="62"/>
      <c r="D182" s="70"/>
      <c r="E182" s="70"/>
      <c r="F182" s="222"/>
      <c r="G182" s="64"/>
      <c r="H182" s="72"/>
    </row>
    <row r="183" spans="1:8" s="180" customFormat="1" x14ac:dyDescent="0.35">
      <c r="A183" s="62"/>
      <c r="B183" s="62"/>
      <c r="C183" s="62"/>
      <c r="D183" s="70"/>
      <c r="E183" s="70"/>
      <c r="F183" s="222"/>
      <c r="G183" s="64"/>
      <c r="H183" s="72"/>
    </row>
    <row r="184" spans="1:8" s="180" customFormat="1" x14ac:dyDescent="0.35">
      <c r="A184" s="62"/>
      <c r="B184" s="62"/>
      <c r="C184" s="62"/>
      <c r="D184" s="70"/>
      <c r="E184" s="70"/>
      <c r="F184" s="222"/>
      <c r="G184" s="64"/>
      <c r="H184" s="72"/>
    </row>
    <row r="185" spans="1:8" s="180" customFormat="1" x14ac:dyDescent="0.35">
      <c r="A185" s="62"/>
      <c r="B185" s="62"/>
      <c r="C185" s="62"/>
      <c r="D185" s="70"/>
      <c r="E185" s="70"/>
      <c r="F185" s="222"/>
      <c r="G185" s="64"/>
      <c r="H185" s="72"/>
    </row>
    <row r="186" spans="1:8" s="180" customFormat="1" x14ac:dyDescent="0.35">
      <c r="A186" s="62"/>
      <c r="B186" s="62"/>
      <c r="C186" s="62"/>
      <c r="D186" s="70"/>
      <c r="E186" s="70"/>
      <c r="F186" s="222"/>
      <c r="G186" s="64"/>
      <c r="H186" s="72"/>
    </row>
    <row r="187" spans="1:8" s="180" customFormat="1" x14ac:dyDescent="0.35">
      <c r="A187" s="62"/>
      <c r="B187" s="62"/>
      <c r="C187" s="62"/>
      <c r="D187" s="70"/>
      <c r="E187" s="70"/>
      <c r="F187" s="222"/>
      <c r="G187" s="64"/>
      <c r="H187" s="72"/>
    </row>
    <row r="188" spans="1:8" s="180" customFormat="1" x14ac:dyDescent="0.35">
      <c r="A188" s="62"/>
      <c r="B188" s="62"/>
      <c r="C188" s="62"/>
      <c r="D188" s="70"/>
      <c r="E188" s="70"/>
      <c r="F188" s="222"/>
      <c r="G188" s="64"/>
      <c r="H188" s="72"/>
    </row>
    <row r="189" spans="1:8" s="180" customFormat="1" x14ac:dyDescent="0.35">
      <c r="A189" s="62"/>
      <c r="B189" s="62"/>
      <c r="C189" s="62"/>
      <c r="D189" s="70"/>
      <c r="E189" s="70"/>
      <c r="F189" s="222"/>
      <c r="G189" s="64"/>
      <c r="H189" s="72"/>
    </row>
    <row r="190" spans="1:8" s="180" customFormat="1" x14ac:dyDescent="0.35">
      <c r="A190" s="62"/>
      <c r="B190" s="62"/>
      <c r="C190" s="62"/>
      <c r="D190" s="70"/>
      <c r="E190" s="70"/>
      <c r="F190" s="222"/>
      <c r="G190" s="64"/>
      <c r="H190" s="72"/>
    </row>
    <row r="191" spans="1:8" s="180" customFormat="1" x14ac:dyDescent="0.35">
      <c r="A191" s="62"/>
      <c r="B191" s="62"/>
      <c r="C191" s="62"/>
      <c r="D191" s="70"/>
      <c r="E191" s="70"/>
      <c r="F191" s="222"/>
      <c r="G191" s="64"/>
      <c r="H191" s="72"/>
    </row>
    <row r="192" spans="1:8" s="180" customFormat="1" x14ac:dyDescent="0.35">
      <c r="A192" s="62"/>
      <c r="B192" s="62"/>
      <c r="C192" s="62"/>
      <c r="D192" s="70"/>
      <c r="E192" s="70"/>
      <c r="F192" s="222"/>
      <c r="G192" s="64"/>
      <c r="H192" s="72"/>
    </row>
    <row r="193" spans="1:8" s="180" customFormat="1" x14ac:dyDescent="0.35">
      <c r="A193" s="62"/>
      <c r="B193" s="62"/>
      <c r="C193" s="62"/>
      <c r="D193" s="70"/>
      <c r="E193" s="70"/>
      <c r="F193" s="222"/>
      <c r="G193" s="64"/>
      <c r="H193" s="72"/>
    </row>
    <row r="194" spans="1:8" s="180" customFormat="1" x14ac:dyDescent="0.35">
      <c r="A194" s="62"/>
      <c r="B194" s="62"/>
      <c r="C194" s="62"/>
      <c r="D194" s="70"/>
      <c r="E194" s="70"/>
      <c r="F194" s="222"/>
      <c r="G194" s="64"/>
      <c r="H194" s="72"/>
    </row>
    <row r="195" spans="1:8" s="180" customFormat="1" x14ac:dyDescent="0.35">
      <c r="A195" s="62"/>
      <c r="B195" s="62"/>
      <c r="C195" s="62"/>
      <c r="D195" s="70"/>
      <c r="E195" s="70"/>
      <c r="F195" s="222"/>
      <c r="G195" s="64"/>
      <c r="H195" s="72"/>
    </row>
    <row r="196" spans="1:8" s="180" customFormat="1" x14ac:dyDescent="0.35">
      <c r="A196" s="62"/>
      <c r="B196" s="62"/>
      <c r="C196" s="62"/>
      <c r="D196" s="70"/>
      <c r="E196" s="70"/>
      <c r="F196" s="222"/>
      <c r="G196" s="64"/>
      <c r="H196" s="72"/>
    </row>
    <row r="197" spans="1:8" s="180" customFormat="1" x14ac:dyDescent="0.35">
      <c r="A197" s="62"/>
      <c r="B197" s="62"/>
      <c r="C197" s="62"/>
      <c r="D197" s="70"/>
      <c r="E197" s="70"/>
      <c r="F197" s="222"/>
      <c r="G197" s="64"/>
      <c r="H197" s="72"/>
    </row>
    <row r="198" spans="1:8" s="180" customFormat="1" x14ac:dyDescent="0.35">
      <c r="A198" s="62"/>
      <c r="B198" s="62"/>
      <c r="C198" s="62"/>
      <c r="D198" s="70"/>
      <c r="E198" s="70"/>
      <c r="F198" s="222"/>
      <c r="G198" s="64"/>
      <c r="H198" s="72"/>
    </row>
    <row r="199" spans="1:8" s="180" customFormat="1" x14ac:dyDescent="0.35">
      <c r="A199" s="62"/>
      <c r="B199" s="62"/>
      <c r="C199" s="62"/>
      <c r="D199" s="70"/>
      <c r="E199" s="70"/>
      <c r="F199" s="222"/>
      <c r="G199" s="64"/>
      <c r="H199" s="72"/>
    </row>
    <row r="200" spans="1:8" s="180" customFormat="1" x14ac:dyDescent="0.35">
      <c r="A200" s="62"/>
      <c r="B200" s="62"/>
      <c r="C200" s="62"/>
      <c r="D200" s="70"/>
      <c r="E200" s="70"/>
      <c r="F200" s="222"/>
      <c r="G200" s="64"/>
      <c r="H200" s="72"/>
    </row>
    <row r="201" spans="1:8" s="180" customFormat="1" x14ac:dyDescent="0.35">
      <c r="A201" s="62"/>
      <c r="B201" s="62"/>
      <c r="C201" s="62"/>
      <c r="D201" s="70"/>
      <c r="E201" s="70"/>
      <c r="F201" s="222"/>
      <c r="G201" s="64"/>
      <c r="H201" s="72"/>
    </row>
    <row r="202" spans="1:8" s="180" customFormat="1" x14ac:dyDescent="0.35">
      <c r="A202" s="62"/>
      <c r="B202" s="62"/>
      <c r="C202" s="62"/>
      <c r="D202" s="70"/>
      <c r="E202" s="70"/>
      <c r="F202" s="222"/>
      <c r="G202" s="64"/>
      <c r="H202" s="72"/>
    </row>
    <row r="203" spans="1:8" s="180" customFormat="1" x14ac:dyDescent="0.35">
      <c r="A203" s="62"/>
      <c r="B203" s="62"/>
      <c r="C203" s="62"/>
      <c r="D203" s="70"/>
      <c r="E203" s="70"/>
      <c r="F203" s="222"/>
      <c r="G203" s="64"/>
      <c r="H203" s="72"/>
    </row>
    <row r="204" spans="1:8" s="180" customFormat="1" x14ac:dyDescent="0.35">
      <c r="A204" s="62"/>
      <c r="B204" s="62"/>
      <c r="C204" s="62"/>
      <c r="D204" s="70"/>
      <c r="E204" s="70"/>
      <c r="F204" s="222"/>
      <c r="G204" s="64"/>
      <c r="H204" s="72"/>
    </row>
    <row r="205" spans="1:8" s="180" customFormat="1" x14ac:dyDescent="0.35">
      <c r="A205" s="62"/>
      <c r="B205" s="62"/>
      <c r="C205" s="62"/>
      <c r="D205" s="70"/>
      <c r="E205" s="70"/>
      <c r="F205" s="222"/>
      <c r="G205" s="64"/>
      <c r="H205" s="72"/>
    </row>
    <row r="206" spans="1:8" s="180" customFormat="1" x14ac:dyDescent="0.35">
      <c r="A206" s="62"/>
      <c r="B206" s="62"/>
      <c r="C206" s="62"/>
      <c r="D206" s="70"/>
      <c r="E206" s="70"/>
      <c r="F206" s="222"/>
      <c r="G206" s="64"/>
      <c r="H206" s="72"/>
    </row>
    <row r="207" spans="1:8" s="180" customFormat="1" x14ac:dyDescent="0.35">
      <c r="A207" s="62"/>
      <c r="B207" s="62"/>
      <c r="C207" s="62"/>
      <c r="D207" s="70"/>
      <c r="E207" s="70"/>
      <c r="F207" s="222"/>
      <c r="G207" s="64"/>
      <c r="H207" s="72"/>
    </row>
    <row r="208" spans="1:8" s="180" customFormat="1" x14ac:dyDescent="0.35">
      <c r="A208" s="62"/>
      <c r="B208" s="62"/>
      <c r="C208" s="62"/>
      <c r="D208" s="70"/>
      <c r="E208" s="70"/>
      <c r="F208" s="222"/>
      <c r="G208" s="64"/>
      <c r="H208" s="72"/>
    </row>
    <row r="209" spans="1:8" s="180" customFormat="1" x14ac:dyDescent="0.35">
      <c r="A209" s="62"/>
      <c r="B209" s="62"/>
      <c r="C209" s="62"/>
      <c r="D209" s="70"/>
      <c r="E209" s="70"/>
      <c r="F209" s="222"/>
      <c r="G209" s="64"/>
      <c r="H209" s="72"/>
    </row>
    <row r="210" spans="1:8" s="180" customFormat="1" x14ac:dyDescent="0.35">
      <c r="A210" s="62"/>
      <c r="B210" s="62"/>
      <c r="C210" s="62"/>
      <c r="D210" s="70"/>
      <c r="E210" s="70"/>
      <c r="F210" s="222"/>
      <c r="G210" s="64"/>
      <c r="H210" s="72"/>
    </row>
    <row r="211" spans="1:8" s="180" customFormat="1" x14ac:dyDescent="0.35">
      <c r="A211" s="62"/>
      <c r="B211" s="62"/>
      <c r="C211" s="62"/>
      <c r="D211" s="70"/>
      <c r="E211" s="70"/>
      <c r="F211" s="222"/>
      <c r="G211" s="64"/>
      <c r="H211" s="72"/>
    </row>
    <row r="212" spans="1:8" s="180" customFormat="1" x14ac:dyDescent="0.35">
      <c r="A212" s="62"/>
      <c r="B212" s="62"/>
      <c r="C212" s="62"/>
      <c r="D212" s="70"/>
      <c r="E212" s="70"/>
      <c r="F212" s="222"/>
      <c r="G212" s="64"/>
      <c r="H212" s="72"/>
    </row>
    <row r="213" spans="1:8" s="180" customFormat="1" x14ac:dyDescent="0.35">
      <c r="A213" s="62"/>
      <c r="B213" s="62"/>
      <c r="C213" s="62"/>
      <c r="D213" s="70"/>
      <c r="E213" s="70"/>
      <c r="F213" s="222"/>
      <c r="G213" s="64"/>
      <c r="H213" s="72"/>
    </row>
    <row r="214" spans="1:8" s="180" customFormat="1" x14ac:dyDescent="0.35">
      <c r="A214" s="62"/>
      <c r="B214" s="62"/>
      <c r="C214" s="62"/>
      <c r="D214" s="70"/>
      <c r="E214" s="70"/>
      <c r="F214" s="222"/>
      <c r="G214" s="64"/>
      <c r="H214" s="72"/>
    </row>
    <row r="215" spans="1:8" s="180" customFormat="1" x14ac:dyDescent="0.35">
      <c r="A215" s="62"/>
      <c r="B215" s="62"/>
      <c r="C215" s="62"/>
      <c r="D215" s="70"/>
      <c r="E215" s="70"/>
      <c r="F215" s="222"/>
      <c r="G215" s="64"/>
      <c r="H215" s="72"/>
    </row>
    <row r="216" spans="1:8" s="180" customFormat="1" x14ac:dyDescent="0.35">
      <c r="A216" s="62"/>
      <c r="B216" s="62"/>
      <c r="C216" s="62"/>
      <c r="D216" s="70"/>
      <c r="E216" s="70"/>
      <c r="F216" s="222"/>
      <c r="G216" s="64"/>
      <c r="H216" s="72"/>
    </row>
    <row r="217" spans="1:8" s="180" customFormat="1" x14ac:dyDescent="0.35">
      <c r="A217" s="62"/>
      <c r="B217" s="62"/>
      <c r="C217" s="62"/>
      <c r="D217" s="70"/>
      <c r="E217" s="70"/>
      <c r="F217" s="222"/>
      <c r="G217" s="64"/>
      <c r="H217" s="72"/>
    </row>
    <row r="218" spans="1:8" s="180" customFormat="1" x14ac:dyDescent="0.35">
      <c r="A218" s="62"/>
      <c r="B218" s="62"/>
      <c r="C218" s="62"/>
      <c r="D218" s="70"/>
      <c r="E218" s="70"/>
      <c r="F218" s="222"/>
      <c r="G218" s="64"/>
      <c r="H218" s="72"/>
    </row>
    <row r="219" spans="1:8" s="180" customFormat="1" x14ac:dyDescent="0.35">
      <c r="A219" s="62"/>
      <c r="B219" s="62"/>
      <c r="C219" s="62"/>
      <c r="D219" s="70"/>
      <c r="E219" s="70"/>
      <c r="F219" s="222"/>
      <c r="G219" s="64"/>
      <c r="H219" s="72"/>
    </row>
    <row r="220" spans="1:8" s="180" customFormat="1" x14ac:dyDescent="0.35">
      <c r="A220" s="62"/>
      <c r="B220" s="62"/>
      <c r="C220" s="62"/>
      <c r="D220" s="70"/>
      <c r="E220" s="70"/>
      <c r="F220" s="222"/>
      <c r="G220" s="64"/>
      <c r="H220" s="72"/>
    </row>
    <row r="221" spans="1:8" s="180" customFormat="1" x14ac:dyDescent="0.35">
      <c r="A221" s="62"/>
      <c r="B221" s="62"/>
      <c r="C221" s="62"/>
      <c r="D221" s="70"/>
      <c r="E221" s="70"/>
      <c r="F221" s="222"/>
      <c r="G221" s="64"/>
      <c r="H221" s="72"/>
    </row>
    <row r="222" spans="1:8" s="180" customFormat="1" x14ac:dyDescent="0.35">
      <c r="A222" s="62"/>
      <c r="B222" s="62"/>
      <c r="C222" s="62"/>
      <c r="D222" s="70"/>
      <c r="E222" s="70"/>
      <c r="F222" s="222"/>
      <c r="G222" s="64"/>
      <c r="H222" s="72"/>
    </row>
    <row r="223" spans="1:8" s="180" customFormat="1" x14ac:dyDescent="0.35">
      <c r="A223" s="62"/>
      <c r="B223" s="62"/>
      <c r="C223" s="62"/>
      <c r="D223" s="70"/>
      <c r="E223" s="70"/>
      <c r="F223" s="222"/>
      <c r="G223" s="64"/>
      <c r="H223" s="72"/>
    </row>
    <row r="224" spans="1:8" s="180" customFormat="1" x14ac:dyDescent="0.35">
      <c r="A224" s="62"/>
      <c r="B224" s="62"/>
      <c r="C224" s="62"/>
      <c r="D224" s="70"/>
      <c r="E224" s="70"/>
      <c r="F224" s="222"/>
      <c r="G224" s="64"/>
      <c r="H224" s="72"/>
    </row>
    <row r="225" spans="1:8" s="180" customFormat="1" x14ac:dyDescent="0.35">
      <c r="A225" s="62"/>
      <c r="B225" s="62"/>
      <c r="C225" s="62"/>
      <c r="D225" s="70"/>
      <c r="E225" s="70"/>
      <c r="F225" s="222"/>
      <c r="G225" s="64"/>
      <c r="H225" s="72"/>
    </row>
    <row r="226" spans="1:8" s="180" customFormat="1" x14ac:dyDescent="0.35">
      <c r="A226" s="62"/>
      <c r="B226" s="62"/>
      <c r="C226" s="62"/>
      <c r="D226" s="70"/>
      <c r="E226" s="70"/>
      <c r="F226" s="222"/>
      <c r="G226" s="64"/>
      <c r="H226" s="72"/>
    </row>
    <row r="227" spans="1:8" s="180" customFormat="1" x14ac:dyDescent="0.35">
      <c r="A227" s="62"/>
      <c r="B227" s="62"/>
      <c r="C227" s="62"/>
      <c r="D227" s="70"/>
      <c r="E227" s="70"/>
      <c r="F227" s="222"/>
      <c r="G227" s="64"/>
      <c r="H227" s="72"/>
    </row>
    <row r="228" spans="1:8" s="180" customFormat="1" x14ac:dyDescent="0.35">
      <c r="A228" s="62"/>
      <c r="B228" s="62"/>
      <c r="C228" s="62"/>
      <c r="D228" s="70"/>
      <c r="E228" s="70"/>
      <c r="F228" s="222"/>
      <c r="G228" s="64"/>
      <c r="H228" s="72"/>
    </row>
    <row r="229" spans="1:8" s="180" customFormat="1" x14ac:dyDescent="0.35">
      <c r="A229" s="62"/>
      <c r="B229" s="62"/>
      <c r="C229" s="62"/>
      <c r="D229" s="70"/>
      <c r="E229" s="70"/>
      <c r="F229" s="222"/>
      <c r="G229" s="64"/>
      <c r="H229" s="72"/>
    </row>
    <row r="230" spans="1:8" s="180" customFormat="1" x14ac:dyDescent="0.35">
      <c r="A230" s="62"/>
      <c r="B230" s="62"/>
      <c r="C230" s="62"/>
      <c r="D230" s="70"/>
      <c r="E230" s="70"/>
      <c r="F230" s="222"/>
      <c r="G230" s="64"/>
      <c r="H230" s="72"/>
    </row>
    <row r="231" spans="1:8" s="180" customFormat="1" x14ac:dyDescent="0.35">
      <c r="A231" s="62"/>
      <c r="B231" s="62"/>
      <c r="C231" s="62"/>
      <c r="D231" s="70"/>
      <c r="E231" s="70"/>
      <c r="F231" s="222"/>
      <c r="G231" s="64"/>
      <c r="H231" s="72"/>
    </row>
    <row r="232" spans="1:8" s="180" customFormat="1" x14ac:dyDescent="0.35">
      <c r="A232" s="62"/>
      <c r="B232" s="62"/>
      <c r="C232" s="62"/>
      <c r="D232" s="70"/>
      <c r="E232" s="70"/>
      <c r="F232" s="222"/>
      <c r="G232" s="64"/>
      <c r="H232" s="72"/>
    </row>
    <row r="233" spans="1:8" s="180" customFormat="1" x14ac:dyDescent="0.35">
      <c r="A233" s="62"/>
      <c r="B233" s="62"/>
      <c r="C233" s="62"/>
      <c r="D233" s="70"/>
      <c r="E233" s="70"/>
      <c r="F233" s="222"/>
      <c r="G233" s="64"/>
      <c r="H233" s="72"/>
    </row>
    <row r="234" spans="1:8" s="180" customFormat="1" x14ac:dyDescent="0.35">
      <c r="A234" s="62"/>
      <c r="B234" s="62"/>
      <c r="C234" s="62"/>
      <c r="D234" s="70"/>
      <c r="E234" s="70"/>
      <c r="F234" s="222"/>
      <c r="G234" s="64"/>
      <c r="H234" s="72"/>
    </row>
    <row r="235" spans="1:8" s="180" customFormat="1" x14ac:dyDescent="0.35">
      <c r="A235" s="62"/>
      <c r="B235" s="62"/>
      <c r="C235" s="62"/>
      <c r="D235" s="70"/>
      <c r="E235" s="70"/>
      <c r="F235" s="222"/>
      <c r="G235" s="64"/>
      <c r="H235" s="72"/>
    </row>
    <row r="236" spans="1:8" s="180" customFormat="1" x14ac:dyDescent="0.35">
      <c r="A236" s="62"/>
      <c r="B236" s="62"/>
      <c r="C236" s="62"/>
      <c r="D236" s="70"/>
      <c r="E236" s="70"/>
      <c r="F236" s="222"/>
      <c r="G236" s="64"/>
      <c r="H236" s="72"/>
    </row>
    <row r="237" spans="1:8" s="180" customFormat="1" x14ac:dyDescent="0.35">
      <c r="A237" s="62"/>
      <c r="B237" s="62"/>
      <c r="C237" s="62"/>
      <c r="D237" s="70"/>
      <c r="E237" s="70"/>
      <c r="F237" s="222"/>
      <c r="G237" s="64"/>
      <c r="H237" s="72"/>
    </row>
    <row r="238" spans="1:8" s="180" customFormat="1" x14ac:dyDescent="0.35">
      <c r="A238" s="62"/>
      <c r="B238" s="62"/>
      <c r="C238" s="62"/>
      <c r="D238" s="70"/>
      <c r="E238" s="70"/>
      <c r="F238" s="222"/>
      <c r="G238" s="64"/>
      <c r="H238" s="72"/>
    </row>
    <row r="239" spans="1:8" s="180" customFormat="1" x14ac:dyDescent="0.35">
      <c r="A239" s="62"/>
      <c r="B239" s="62"/>
      <c r="C239" s="62"/>
      <c r="D239" s="70"/>
      <c r="E239" s="70"/>
      <c r="F239" s="222"/>
      <c r="G239" s="64"/>
      <c r="H239" s="72"/>
    </row>
    <row r="240" spans="1:8" s="180" customFormat="1" x14ac:dyDescent="0.35">
      <c r="A240" s="62"/>
      <c r="B240" s="62"/>
      <c r="C240" s="62"/>
      <c r="D240" s="70"/>
      <c r="E240" s="70"/>
      <c r="F240" s="222"/>
      <c r="G240" s="64"/>
      <c r="H240" s="72"/>
    </row>
    <row r="241" spans="1:8" s="180" customFormat="1" x14ac:dyDescent="0.35">
      <c r="A241" s="62"/>
      <c r="B241" s="62"/>
      <c r="C241" s="62"/>
      <c r="D241" s="70"/>
      <c r="E241" s="70"/>
      <c r="F241" s="222"/>
      <c r="G241" s="64"/>
      <c r="H241" s="72"/>
    </row>
    <row r="242" spans="1:8" s="180" customFormat="1" x14ac:dyDescent="0.35">
      <c r="A242" s="62"/>
      <c r="B242" s="62"/>
      <c r="C242" s="62"/>
      <c r="D242" s="70"/>
      <c r="E242" s="70"/>
      <c r="F242" s="222"/>
      <c r="G242" s="64"/>
      <c r="H242" s="72"/>
    </row>
    <row r="243" spans="1:8" s="180" customFormat="1" x14ac:dyDescent="0.35">
      <c r="A243" s="62"/>
      <c r="B243" s="62"/>
      <c r="C243" s="62"/>
      <c r="D243" s="70"/>
      <c r="E243" s="70"/>
      <c r="F243" s="222"/>
      <c r="G243" s="64"/>
      <c r="H243" s="72"/>
    </row>
    <row r="244" spans="1:8" s="180" customFormat="1" x14ac:dyDescent="0.35">
      <c r="A244" s="62"/>
      <c r="B244" s="62"/>
      <c r="C244" s="62"/>
      <c r="D244" s="70"/>
      <c r="E244" s="70"/>
      <c r="F244" s="222"/>
      <c r="G244" s="64"/>
      <c r="H244" s="72"/>
    </row>
    <row r="245" spans="1:8" s="180" customFormat="1" x14ac:dyDescent="0.35">
      <c r="A245" s="62"/>
      <c r="B245" s="62"/>
      <c r="C245" s="62"/>
      <c r="D245" s="70"/>
      <c r="E245" s="70"/>
      <c r="F245" s="222"/>
      <c r="G245" s="64"/>
      <c r="H245" s="72"/>
    </row>
    <row r="246" spans="1:8" s="180" customFormat="1" x14ac:dyDescent="0.35">
      <c r="A246" s="62"/>
      <c r="B246" s="62"/>
      <c r="C246" s="62"/>
      <c r="D246" s="70"/>
      <c r="E246" s="70"/>
      <c r="F246" s="222"/>
      <c r="G246" s="64"/>
      <c r="H246" s="72"/>
    </row>
    <row r="247" spans="1:8" s="180" customFormat="1" x14ac:dyDescent="0.35">
      <c r="A247" s="62"/>
      <c r="B247" s="62"/>
      <c r="C247" s="62"/>
      <c r="D247" s="70"/>
      <c r="E247" s="70"/>
      <c r="F247" s="222"/>
      <c r="G247" s="64"/>
      <c r="H247" s="72"/>
    </row>
    <row r="248" spans="1:8" s="180" customFormat="1" x14ac:dyDescent="0.35">
      <c r="A248" s="62"/>
      <c r="B248" s="62"/>
      <c r="C248" s="62"/>
      <c r="D248" s="70"/>
      <c r="E248" s="70"/>
      <c r="F248" s="222"/>
      <c r="G248" s="64"/>
      <c r="H248" s="72"/>
    </row>
    <row r="249" spans="1:8" s="180" customFormat="1" x14ac:dyDescent="0.35">
      <c r="A249" s="62"/>
      <c r="B249" s="62"/>
      <c r="C249" s="62"/>
      <c r="D249" s="70"/>
      <c r="E249" s="70"/>
      <c r="F249" s="222"/>
      <c r="G249" s="64"/>
      <c r="H249" s="72"/>
    </row>
    <row r="250" spans="1:8" s="180" customFormat="1" x14ac:dyDescent="0.35">
      <c r="A250" s="62"/>
      <c r="B250" s="62"/>
      <c r="C250" s="62"/>
      <c r="D250" s="70"/>
      <c r="E250" s="70"/>
      <c r="F250" s="222"/>
      <c r="G250" s="64"/>
      <c r="H250" s="72"/>
    </row>
    <row r="251" spans="1:8" s="180" customFormat="1" x14ac:dyDescent="0.35">
      <c r="A251" s="62"/>
      <c r="B251" s="62"/>
      <c r="C251" s="62"/>
      <c r="D251" s="70"/>
      <c r="E251" s="70"/>
      <c r="F251" s="222"/>
      <c r="G251" s="64"/>
      <c r="H251" s="72"/>
    </row>
    <row r="252" spans="1:8" s="180" customFormat="1" x14ac:dyDescent="0.35">
      <c r="A252" s="62"/>
      <c r="B252" s="62"/>
      <c r="C252" s="62"/>
      <c r="D252" s="70"/>
      <c r="E252" s="70"/>
      <c r="F252" s="222"/>
      <c r="G252" s="64"/>
      <c r="H252" s="72"/>
    </row>
    <row r="253" spans="1:8" s="180" customFormat="1" x14ac:dyDescent="0.35">
      <c r="A253" s="62"/>
      <c r="B253" s="62"/>
      <c r="C253" s="62"/>
      <c r="D253" s="70"/>
      <c r="E253" s="70"/>
      <c r="F253" s="222"/>
      <c r="G253" s="64"/>
      <c r="H253" s="72"/>
    </row>
    <row r="254" spans="1:8" s="180" customFormat="1" x14ac:dyDescent="0.35">
      <c r="A254" s="62"/>
      <c r="B254" s="62"/>
      <c r="C254" s="62"/>
      <c r="D254" s="70"/>
      <c r="E254" s="70"/>
      <c r="F254" s="222"/>
      <c r="G254" s="64"/>
      <c r="H254" s="72"/>
    </row>
    <row r="255" spans="1:8" s="180" customFormat="1" x14ac:dyDescent="0.35">
      <c r="A255" s="62"/>
      <c r="B255" s="62"/>
      <c r="C255" s="62"/>
      <c r="D255" s="70"/>
      <c r="E255" s="70"/>
      <c r="F255" s="222"/>
      <c r="G255" s="64"/>
      <c r="H255" s="72"/>
    </row>
    <row r="256" spans="1:8" s="180" customFormat="1" x14ac:dyDescent="0.35">
      <c r="A256" s="62"/>
      <c r="B256" s="62"/>
      <c r="C256" s="62"/>
      <c r="D256" s="70"/>
      <c r="E256" s="70"/>
      <c r="F256" s="222"/>
      <c r="G256" s="64"/>
      <c r="H256" s="72"/>
    </row>
    <row r="257" spans="1:8" s="180" customFormat="1" x14ac:dyDescent="0.35">
      <c r="A257" s="62"/>
      <c r="B257" s="62"/>
      <c r="C257" s="62"/>
      <c r="D257" s="70"/>
      <c r="E257" s="70"/>
      <c r="F257" s="222"/>
      <c r="G257" s="64"/>
      <c r="H257" s="72"/>
    </row>
    <row r="258" spans="1:8" s="180" customFormat="1" x14ac:dyDescent="0.35">
      <c r="A258" s="62"/>
      <c r="B258" s="62"/>
      <c r="C258" s="62"/>
      <c r="D258" s="70"/>
      <c r="E258" s="70"/>
      <c r="F258" s="222"/>
      <c r="G258" s="64"/>
      <c r="H258" s="72"/>
    </row>
    <row r="259" spans="1:8" s="180" customFormat="1" x14ac:dyDescent="0.35">
      <c r="A259" s="62"/>
      <c r="B259" s="62"/>
      <c r="C259" s="62"/>
      <c r="D259" s="70"/>
      <c r="E259" s="70"/>
      <c r="F259" s="222"/>
      <c r="G259" s="64"/>
      <c r="H259" s="72"/>
    </row>
    <row r="260" spans="1:8" s="180" customFormat="1" x14ac:dyDescent="0.35">
      <c r="A260" s="62"/>
      <c r="B260" s="62"/>
      <c r="C260" s="62"/>
      <c r="D260" s="70"/>
      <c r="E260" s="70"/>
      <c r="F260" s="222"/>
      <c r="G260" s="64"/>
      <c r="H260" s="72"/>
    </row>
    <row r="261" spans="1:8" s="180" customFormat="1" x14ac:dyDescent="0.35">
      <c r="A261" s="62"/>
      <c r="B261" s="62"/>
      <c r="C261" s="62"/>
      <c r="D261" s="70"/>
      <c r="E261" s="70"/>
      <c r="F261" s="222"/>
      <c r="G261" s="64"/>
      <c r="H261" s="72"/>
    </row>
    <row r="262" spans="1:8" s="180" customFormat="1" x14ac:dyDescent="0.35">
      <c r="A262" s="62"/>
      <c r="B262" s="62"/>
      <c r="C262" s="62"/>
      <c r="D262" s="70"/>
      <c r="E262" s="70"/>
      <c r="F262" s="222"/>
      <c r="G262" s="64"/>
      <c r="H262" s="72"/>
    </row>
    <row r="263" spans="1:8" s="180" customFormat="1" x14ac:dyDescent="0.35">
      <c r="A263" s="62"/>
      <c r="B263" s="62"/>
      <c r="C263" s="62"/>
      <c r="D263" s="70"/>
      <c r="E263" s="70"/>
      <c r="F263" s="222"/>
      <c r="G263" s="64"/>
      <c r="H263" s="72"/>
    </row>
    <row r="264" spans="1:8" s="180" customFormat="1" x14ac:dyDescent="0.35">
      <c r="A264" s="62"/>
      <c r="B264" s="62"/>
      <c r="C264" s="62"/>
      <c r="D264" s="70"/>
      <c r="E264" s="70"/>
      <c r="F264" s="222"/>
      <c r="G264" s="64"/>
      <c r="H264" s="72"/>
    </row>
    <row r="265" spans="1:8" s="180" customFormat="1" x14ac:dyDescent="0.35">
      <c r="A265" s="62"/>
      <c r="B265" s="62"/>
      <c r="C265" s="62"/>
      <c r="D265" s="70"/>
      <c r="E265" s="70"/>
      <c r="F265" s="222"/>
      <c r="G265" s="64"/>
      <c r="H265" s="72"/>
    </row>
    <row r="266" spans="1:8" s="180" customFormat="1" x14ac:dyDescent="0.35">
      <c r="A266" s="62"/>
      <c r="B266" s="62"/>
      <c r="C266" s="62"/>
      <c r="D266" s="70"/>
      <c r="E266" s="70"/>
      <c r="F266" s="222"/>
      <c r="G266" s="64"/>
      <c r="H266" s="72"/>
    </row>
    <row r="267" spans="1:8" s="180" customFormat="1" x14ac:dyDescent="0.35">
      <c r="A267" s="62"/>
      <c r="B267" s="62"/>
      <c r="C267" s="62"/>
      <c r="D267" s="70"/>
      <c r="E267" s="70"/>
      <c r="F267" s="222"/>
      <c r="G267" s="64"/>
      <c r="H267" s="72"/>
    </row>
    <row r="268" spans="1:8" s="180" customFormat="1" x14ac:dyDescent="0.35">
      <c r="A268" s="62"/>
      <c r="B268" s="62"/>
      <c r="C268" s="62"/>
      <c r="D268" s="70"/>
      <c r="E268" s="70"/>
      <c r="F268" s="222"/>
      <c r="G268" s="64"/>
      <c r="H268" s="72"/>
    </row>
    <row r="269" spans="1:8" s="180" customFormat="1" x14ac:dyDescent="0.35">
      <c r="A269" s="62"/>
      <c r="B269" s="62"/>
      <c r="C269" s="62"/>
      <c r="D269" s="70"/>
      <c r="E269" s="70"/>
      <c r="F269" s="222"/>
      <c r="G269" s="64"/>
      <c r="H269" s="72"/>
    </row>
    <row r="270" spans="1:8" s="180" customFormat="1" x14ac:dyDescent="0.35">
      <c r="A270" s="62"/>
      <c r="B270" s="62"/>
      <c r="C270" s="62"/>
      <c r="D270" s="70"/>
      <c r="E270" s="70"/>
      <c r="F270" s="222"/>
      <c r="G270" s="64"/>
      <c r="H270" s="72"/>
    </row>
    <row r="271" spans="1:8" s="180" customFormat="1" x14ac:dyDescent="0.35">
      <c r="A271" s="62"/>
      <c r="B271" s="62"/>
      <c r="C271" s="62"/>
      <c r="D271" s="70"/>
      <c r="E271" s="70"/>
      <c r="F271" s="222"/>
      <c r="G271" s="64"/>
      <c r="H271" s="72"/>
    </row>
    <row r="272" spans="1:8" s="180" customFormat="1" x14ac:dyDescent="0.35">
      <c r="A272" s="62"/>
      <c r="B272" s="62"/>
      <c r="C272" s="62"/>
      <c r="D272" s="70"/>
      <c r="E272" s="70"/>
      <c r="F272" s="222"/>
      <c r="G272" s="64"/>
      <c r="H272" s="72"/>
    </row>
    <row r="273" spans="1:8" s="180" customFormat="1" x14ac:dyDescent="0.35">
      <c r="A273" s="62"/>
      <c r="B273" s="62"/>
      <c r="C273" s="62"/>
      <c r="D273" s="70"/>
      <c r="E273" s="70"/>
      <c r="F273" s="222"/>
      <c r="G273" s="64"/>
      <c r="H273" s="72"/>
    </row>
    <row r="274" spans="1:8" s="180" customFormat="1" x14ac:dyDescent="0.35">
      <c r="A274" s="62"/>
      <c r="B274" s="62"/>
      <c r="C274" s="62"/>
      <c r="D274" s="70"/>
      <c r="E274" s="70"/>
      <c r="F274" s="222"/>
      <c r="G274" s="64"/>
      <c r="H274" s="72"/>
    </row>
    <row r="275" spans="1:8" s="180" customFormat="1" x14ac:dyDescent="0.35">
      <c r="A275" s="62"/>
      <c r="B275" s="62"/>
      <c r="C275" s="62"/>
      <c r="D275" s="70"/>
      <c r="E275" s="70"/>
      <c r="F275" s="222"/>
      <c r="G275" s="64"/>
      <c r="H275" s="72"/>
    </row>
    <row r="276" spans="1:8" s="180" customFormat="1" x14ac:dyDescent="0.35">
      <c r="A276" s="62"/>
      <c r="B276" s="62"/>
      <c r="C276" s="62"/>
      <c r="D276" s="70"/>
      <c r="E276" s="70"/>
      <c r="F276" s="222"/>
      <c r="G276" s="64"/>
      <c r="H276" s="72"/>
    </row>
    <row r="277" spans="1:8" s="180" customFormat="1" x14ac:dyDescent="0.35">
      <c r="A277" s="62"/>
      <c r="B277" s="62"/>
      <c r="C277" s="62"/>
      <c r="D277" s="70"/>
      <c r="E277" s="70"/>
      <c r="F277" s="222"/>
      <c r="G277" s="64"/>
      <c r="H277" s="72"/>
    </row>
    <row r="278" spans="1:8" s="180" customFormat="1" x14ac:dyDescent="0.35">
      <c r="A278" s="62"/>
      <c r="B278" s="62"/>
      <c r="C278" s="62"/>
      <c r="D278" s="70"/>
      <c r="E278" s="70"/>
      <c r="F278" s="222"/>
      <c r="G278" s="64"/>
      <c r="H278" s="72"/>
    </row>
    <row r="279" spans="1:8" s="180" customFormat="1" x14ac:dyDescent="0.35">
      <c r="A279" s="62"/>
      <c r="B279" s="62"/>
      <c r="C279" s="62"/>
      <c r="D279" s="70"/>
      <c r="E279" s="70"/>
      <c r="F279" s="222"/>
      <c r="G279" s="64"/>
      <c r="H279" s="72"/>
    </row>
    <row r="280" spans="1:8" s="180" customFormat="1" x14ac:dyDescent="0.35">
      <c r="A280" s="62"/>
      <c r="B280" s="62"/>
      <c r="C280" s="62"/>
      <c r="D280" s="70"/>
      <c r="E280" s="70"/>
      <c r="F280" s="222"/>
      <c r="G280" s="64"/>
      <c r="H280" s="72"/>
    </row>
    <row r="281" spans="1:8" s="180" customFormat="1" x14ac:dyDescent="0.35">
      <c r="A281" s="62"/>
      <c r="B281" s="62"/>
      <c r="C281" s="62"/>
      <c r="D281" s="70"/>
      <c r="E281" s="70"/>
      <c r="F281" s="222"/>
      <c r="G281" s="64"/>
      <c r="H281" s="72"/>
    </row>
    <row r="282" spans="1:8" s="180" customFormat="1" x14ac:dyDescent="0.35">
      <c r="A282" s="62"/>
      <c r="B282" s="62"/>
      <c r="C282" s="62"/>
      <c r="D282" s="70"/>
      <c r="E282" s="70"/>
      <c r="F282" s="222"/>
      <c r="G282" s="64"/>
      <c r="H282" s="72"/>
    </row>
    <row r="283" spans="1:8" s="180" customFormat="1" x14ac:dyDescent="0.35">
      <c r="A283" s="62"/>
      <c r="B283" s="62"/>
      <c r="C283" s="62"/>
      <c r="D283" s="70"/>
      <c r="E283" s="70"/>
      <c r="F283" s="222"/>
      <c r="G283" s="64"/>
      <c r="H283" s="72"/>
    </row>
    <row r="284" spans="1:8" s="180" customFormat="1" x14ac:dyDescent="0.35">
      <c r="A284" s="62"/>
      <c r="B284" s="62"/>
      <c r="C284" s="62"/>
      <c r="D284" s="70"/>
      <c r="E284" s="70"/>
      <c r="F284" s="222"/>
      <c r="G284" s="64"/>
      <c r="H284" s="72"/>
    </row>
    <row r="285" spans="1:8" s="180" customFormat="1" x14ac:dyDescent="0.35">
      <c r="A285" s="62"/>
      <c r="B285" s="62"/>
      <c r="C285" s="62"/>
      <c r="D285" s="70"/>
      <c r="E285" s="70"/>
      <c r="F285" s="222"/>
      <c r="G285" s="64"/>
      <c r="H285" s="72"/>
    </row>
    <row r="286" spans="1:8" s="180" customFormat="1" x14ac:dyDescent="0.35">
      <c r="A286" s="62"/>
      <c r="B286" s="62"/>
      <c r="C286" s="62"/>
      <c r="D286" s="70"/>
      <c r="E286" s="70"/>
      <c r="F286" s="222"/>
      <c r="G286" s="64"/>
      <c r="H286" s="72"/>
    </row>
    <row r="287" spans="1:8" s="180" customFormat="1" x14ac:dyDescent="0.35">
      <c r="A287" s="62"/>
      <c r="B287" s="62"/>
      <c r="C287" s="62"/>
      <c r="D287" s="70"/>
      <c r="E287" s="70"/>
      <c r="F287" s="222"/>
      <c r="G287" s="64"/>
      <c r="H287" s="72"/>
    </row>
    <row r="288" spans="1:8" s="180" customFormat="1" x14ac:dyDescent="0.35">
      <c r="A288" s="62"/>
      <c r="B288" s="62"/>
      <c r="C288" s="62"/>
      <c r="D288" s="70"/>
      <c r="E288" s="70"/>
      <c r="F288" s="222"/>
      <c r="G288" s="64"/>
      <c r="H288" s="72"/>
    </row>
    <row r="289" spans="1:8" s="180" customFormat="1" x14ac:dyDescent="0.35">
      <c r="A289" s="62"/>
      <c r="B289" s="62"/>
      <c r="C289" s="62"/>
      <c r="D289" s="70"/>
      <c r="E289" s="70"/>
      <c r="F289" s="222"/>
      <c r="G289" s="64"/>
      <c r="H289" s="72"/>
    </row>
    <row r="290" spans="1:8" s="180" customFormat="1" x14ac:dyDescent="0.35">
      <c r="A290" s="62"/>
      <c r="B290" s="62"/>
      <c r="C290" s="62"/>
      <c r="D290" s="70"/>
      <c r="E290" s="70"/>
      <c r="F290" s="222"/>
      <c r="G290" s="64"/>
      <c r="H290" s="72"/>
    </row>
    <row r="291" spans="1:8" s="180" customFormat="1" x14ac:dyDescent="0.35">
      <c r="A291" s="62"/>
      <c r="B291" s="62"/>
      <c r="C291" s="62"/>
      <c r="D291" s="70"/>
      <c r="E291" s="70"/>
      <c r="F291" s="222"/>
      <c r="G291" s="64"/>
      <c r="H291" s="72"/>
    </row>
    <row r="292" spans="1:8" s="180" customFormat="1" x14ac:dyDescent="0.35">
      <c r="A292" s="62"/>
      <c r="B292" s="62"/>
      <c r="C292" s="62"/>
      <c r="D292" s="70"/>
      <c r="E292" s="70"/>
      <c r="F292" s="222"/>
      <c r="G292" s="64"/>
      <c r="H292" s="72"/>
    </row>
  </sheetData>
  <sheetProtection algorithmName="SHA-512" hashValue="08qLuNW3Nd3GV/DNzqtvhNX10MlJ/4BZZrpXtb3lxE4cIGpu1oVv2KCHBDwG9WljsK/IIi3qQ070DLWAFsm28Q==" saltValue="pJUj7J2fL2u3sEymRo6/oA==" spinCount="100000" sheet="1" formatColumns="0" formatRows="0" insertRows="0" deleteRows="0"/>
  <mergeCells count="21">
    <mergeCell ref="A1:F3"/>
    <mergeCell ref="I4:I11"/>
    <mergeCell ref="A5:C5"/>
    <mergeCell ref="A6:C6"/>
    <mergeCell ref="D6:F6"/>
    <mergeCell ref="A7:C7"/>
    <mergeCell ref="D10:F10"/>
    <mergeCell ref="D11:F11"/>
    <mergeCell ref="D50:F50"/>
    <mergeCell ref="D51:F51"/>
    <mergeCell ref="A11:C11"/>
    <mergeCell ref="G4:H11"/>
    <mergeCell ref="A8:C8"/>
    <mergeCell ref="A9:C9"/>
    <mergeCell ref="A10:C10"/>
    <mergeCell ref="D4:F4"/>
    <mergeCell ref="D5:F5"/>
    <mergeCell ref="D7:F7"/>
    <mergeCell ref="D8:F8"/>
    <mergeCell ref="D9:F9"/>
    <mergeCell ref="A4:C4"/>
  </mergeCells>
  <dataValidations count="1">
    <dataValidation type="decimal" allowBlank="1" showInputMessage="1" showErrorMessage="1" sqref="G14:G43" xr:uid="{5DDAB837-B101-470E-A484-743AC630BD2A}">
      <formula1>0</formula1>
      <formula2>50000000000</formula2>
    </dataValidation>
  </dataValidations>
  <printOptions horizontalCentered="1"/>
  <pageMargins left="0.23622047244094491" right="0.23622047244094491" top="0.19685039370078741" bottom="0.15748031496062992" header="0.31496062992125984" footer="0.31496062992125984"/>
  <pageSetup paperSize="9" scale="63" orientation="portrait" r:id="rId1"/>
  <ignoredErrors>
    <ignoredError sqref="A14:A15 A16:A43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D67CD8-972D-4AD8-94F2-03AC0F09D7F4}">
          <x14:formula1>
            <xm:f>'elszámolás összesítő'!$A$10</xm:f>
          </x14:formula1>
          <xm:sqref>B14:B43</xm:sqref>
        </x14:dataValidation>
        <x14:dataValidation type="date" allowBlank="1" showInputMessage="1" showErrorMessage="1" errorTitle="Hiba" error="A kifizetés dátuma legfeljebb a pályázati felhívásban meghatározott tevékenység végét követő járulékfizetési határidő lehet!" xr:uid="{965769A6-9CCC-4DFC-BC16-9B5C606FAC7B}">
          <x14:formula1>
            <xm:f>'dologi költségek'!$G$6</xm:f>
          </x14:formula1>
          <x14:formula2>
            <xm:f>'dologi költségek'!$K$6+12</xm:f>
          </x14:formula2>
          <xm:sqref>H14:H43</xm:sqref>
        </x14:dataValidation>
        <x14:dataValidation type="date" allowBlank="1" showInputMessage="1" showErrorMessage="1" errorTitle="Hiba" error="A tevékenység vagy megbízási szerződés kezdete a támogatási szerződésben meghatározott tevékenység időtartamán kívül nem eshet!" xr:uid="{ECBC8927-C140-4B8C-B9E5-65A77DABCC29}">
          <x14:formula1>
            <xm:f>'dologi költségek'!$G$6</xm:f>
          </x14:formula1>
          <x14:formula2>
            <xm:f>'dologi költségek'!$K$6</xm:f>
          </x14:formula2>
          <xm:sqref>D14:D43</xm:sqref>
        </x14:dataValidation>
        <x14:dataValidation type="date" allowBlank="1" showInputMessage="1" showErrorMessage="1" errorTitle="Hiba" error="A tevékenység vagy megbízási szerződés vége a támogatási szerződésben meghatározott tevékenység időtartamán kívül nem eshet!" xr:uid="{4A1B8926-44D5-48C6-9472-1F1C0DCC15D2}">
          <x14:formula1>
            <xm:f>'dologi költségek'!$G$6</xm:f>
          </x14:formula1>
          <x14:formula2>
            <xm:f>'dologi költségek'!$K$6</xm:f>
          </x14:formula2>
          <xm:sqref>E14:E43</xm:sqref>
        </x14:dataValidation>
        <x14:dataValidation type="list" allowBlank="1" showInputMessage="1" showErrorMessage="1" xr:uid="{788613C7-D815-4FA9-A308-6E61FFB3CC46}">
          <x14:formula1>
            <xm:f>'rejtett fül listával'!$A$2:$A$5</xm:f>
          </x14:formula1>
          <xm:sqref>C14:C43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1840-9694-42F0-8C4A-12DFAAFAD00A}">
  <dimension ref="A1:BX287"/>
  <sheetViews>
    <sheetView topLeftCell="D1" zoomScale="85" zoomScaleNormal="85" zoomScaleSheetLayoutView="70" workbookViewId="0">
      <selection activeCell="L1" sqref="L1"/>
    </sheetView>
  </sheetViews>
  <sheetFormatPr defaultColWidth="8.7265625" defaultRowHeight="14.5" x14ac:dyDescent="0.35"/>
  <cols>
    <col min="1" max="1" width="4.1796875" style="8" customWidth="1"/>
    <col min="2" max="2" width="16.1796875" style="330" customWidth="1"/>
    <col min="3" max="4" width="16.81640625" style="8" customWidth="1"/>
    <col min="5" max="5" width="14.1796875" style="8" customWidth="1"/>
    <col min="6" max="6" width="20.6328125" style="331" customWidth="1"/>
    <col min="7" max="7" width="15.1796875" style="332" customWidth="1"/>
    <col min="8" max="8" width="30.6328125" style="331" customWidth="1"/>
    <col min="9" max="9" width="15.1796875" style="333" customWidth="1"/>
    <col min="10" max="12" width="17.26953125" style="333" customWidth="1"/>
    <col min="13" max="13" width="41.1796875" style="325" customWidth="1"/>
    <col min="14" max="23" width="8.7265625" style="181" customWidth="1"/>
    <col min="24" max="24" width="33.81640625" style="181" customWidth="1"/>
    <col min="25" max="27" width="13.26953125" style="326" hidden="1" customWidth="1"/>
    <col min="28" max="30" width="12.81640625" style="290" hidden="1" customWidth="1"/>
    <col min="31" max="31" width="10.54296875" style="290" hidden="1" customWidth="1"/>
    <col min="32" max="32" width="7.54296875" style="291" hidden="1" customWidth="1"/>
    <col min="33" max="34" width="13.81640625" style="290" hidden="1" customWidth="1"/>
    <col min="35" max="76" width="8.7265625" style="181"/>
    <col min="77" max="16384" width="8.7265625" style="182"/>
  </cols>
  <sheetData>
    <row r="1" spans="1:36" s="170" customFormat="1" ht="14.5" customHeight="1" x14ac:dyDescent="0.35">
      <c r="A1" s="408" t="s">
        <v>178</v>
      </c>
      <c r="B1" s="409"/>
      <c r="C1" s="409"/>
      <c r="D1" s="409"/>
      <c r="E1" s="409"/>
      <c r="F1" s="409"/>
      <c r="G1" s="409"/>
      <c r="H1" s="409"/>
      <c r="I1" s="409"/>
      <c r="J1" s="414" t="s">
        <v>149</v>
      </c>
      <c r="K1" s="414"/>
      <c r="L1" s="241">
        <f>L39</f>
        <v>0</v>
      </c>
      <c r="M1" s="242"/>
      <c r="Y1" s="243"/>
      <c r="Z1" s="243"/>
      <c r="AA1" s="243"/>
      <c r="AB1" s="244"/>
      <c r="AC1" s="244"/>
      <c r="AD1" s="244"/>
      <c r="AE1" s="244"/>
      <c r="AF1" s="245"/>
      <c r="AG1" s="244"/>
      <c r="AH1" s="244"/>
    </row>
    <row r="2" spans="1:36" s="170" customFormat="1" ht="29" customHeight="1" x14ac:dyDescent="0.35">
      <c r="A2" s="410"/>
      <c r="B2" s="411"/>
      <c r="C2" s="411"/>
      <c r="D2" s="411"/>
      <c r="E2" s="411"/>
      <c r="F2" s="411"/>
      <c r="G2" s="411"/>
      <c r="H2" s="411"/>
      <c r="I2" s="411"/>
      <c r="J2" s="415" t="s">
        <v>150</v>
      </c>
      <c r="K2" s="414"/>
      <c r="L2" s="334">
        <f>'elszámolás összesítő'!C9</f>
        <v>0</v>
      </c>
      <c r="M2" s="246" t="str">
        <f>IF(L2&gt;E9,"Az igénybevett támogatás összege nem haladhatja meg a Támogatási Szerződésben meghatározott támogatási összeget!","")</f>
        <v/>
      </c>
      <c r="Y2" s="243"/>
      <c r="Z2" s="243"/>
      <c r="AA2" s="243"/>
      <c r="AB2" s="244"/>
      <c r="AC2" s="244"/>
      <c r="AD2" s="244"/>
      <c r="AE2" s="244"/>
      <c r="AF2" s="245"/>
      <c r="AG2" s="244"/>
      <c r="AH2" s="244"/>
    </row>
    <row r="3" spans="1:36" s="170" customFormat="1" ht="14.5" customHeight="1" thickBot="1" x14ac:dyDescent="0.4">
      <c r="A3" s="410"/>
      <c r="B3" s="411"/>
      <c r="C3" s="411"/>
      <c r="D3" s="411"/>
      <c r="E3" s="411"/>
      <c r="F3" s="411"/>
      <c r="G3" s="411"/>
      <c r="H3" s="411"/>
      <c r="I3" s="411"/>
      <c r="J3" s="416" t="s">
        <v>151</v>
      </c>
      <c r="K3" s="416"/>
      <c r="L3" s="247">
        <f>L1+L2</f>
        <v>0</v>
      </c>
      <c r="M3" s="242"/>
      <c r="Y3" s="243"/>
      <c r="Z3" s="243"/>
      <c r="AA3" s="243"/>
      <c r="AB3" s="244"/>
      <c r="AC3" s="244"/>
      <c r="AD3" s="244"/>
      <c r="AE3" s="244"/>
      <c r="AF3" s="245"/>
      <c r="AG3" s="244"/>
      <c r="AH3" s="244"/>
    </row>
    <row r="4" spans="1:36" s="170" customFormat="1" ht="14.5" customHeight="1" thickBot="1" x14ac:dyDescent="0.4">
      <c r="A4" s="412"/>
      <c r="B4" s="413"/>
      <c r="C4" s="413"/>
      <c r="D4" s="413"/>
      <c r="E4" s="413"/>
      <c r="F4" s="413"/>
      <c r="G4" s="413"/>
      <c r="H4" s="413"/>
      <c r="I4" s="413"/>
      <c r="J4" s="417" t="s">
        <v>152</v>
      </c>
      <c r="K4" s="418"/>
      <c r="L4" s="248" t="str">
        <f>IFERROR(ROUNDUP(L2/L3,3),"")</f>
        <v/>
      </c>
      <c r="M4" s="249" t="str">
        <f>IF(L4="","",IF(L4&gt;E10,"FIGYELEM! Az intenzitás meghaladja a Támogatási Szerződés szerinti mértéket!",""))</f>
        <v/>
      </c>
      <c r="Y4" s="243"/>
      <c r="Z4" s="243"/>
      <c r="AA4" s="243"/>
      <c r="AB4" s="244"/>
      <c r="AC4" s="244"/>
      <c r="AD4" s="244"/>
      <c r="AE4" s="244"/>
      <c r="AF4" s="245"/>
      <c r="AG4" s="244"/>
      <c r="AH4" s="244"/>
    </row>
    <row r="5" spans="1:36" s="170" customFormat="1" ht="14.5" customHeight="1" x14ac:dyDescent="0.35">
      <c r="A5" s="362" t="s">
        <v>14</v>
      </c>
      <c r="B5" s="363"/>
      <c r="C5" s="363"/>
      <c r="D5" s="364"/>
      <c r="E5" s="365"/>
      <c r="F5" s="366"/>
      <c r="G5" s="366"/>
      <c r="H5" s="366"/>
      <c r="I5" s="366"/>
      <c r="J5" s="356"/>
      <c r="K5" s="357"/>
      <c r="L5" s="358"/>
      <c r="M5" s="250" t="str">
        <f>IF(AND($E$5&lt;&gt;"",OR(LEFT($E$5,14)&lt;&gt;"OC-MUV/3-2021/",LEN($E$5)&lt;&gt;20))=TRUE,"A projektazonosítót a megfelelő formátumban szükséges feltüntetni!","")</f>
        <v/>
      </c>
      <c r="Y5" s="243"/>
      <c r="Z5" s="243"/>
      <c r="AA5" s="243"/>
      <c r="AB5" s="244"/>
      <c r="AC5" s="244"/>
      <c r="AD5" s="244"/>
      <c r="AE5" s="244"/>
      <c r="AF5" s="245"/>
      <c r="AG5" s="244"/>
      <c r="AH5" s="244"/>
    </row>
    <row r="6" spans="1:36" s="170" customFormat="1" ht="29" customHeight="1" thickBot="1" x14ac:dyDescent="0.4">
      <c r="A6" s="362" t="s">
        <v>16</v>
      </c>
      <c r="B6" s="363"/>
      <c r="C6" s="363"/>
      <c r="D6" s="364"/>
      <c r="E6" s="422"/>
      <c r="F6" s="366"/>
      <c r="G6" s="366"/>
      <c r="H6" s="366"/>
      <c r="I6" s="423"/>
      <c r="J6" s="356"/>
      <c r="K6" s="357"/>
      <c r="L6" s="358"/>
      <c r="M6" s="401" t="s">
        <v>153</v>
      </c>
      <c r="Y6" s="243"/>
      <c r="Z6" s="243"/>
      <c r="AA6" s="243"/>
      <c r="AB6" s="244"/>
      <c r="AC6" s="244"/>
      <c r="AD6" s="244"/>
      <c r="AE6" s="244"/>
      <c r="AF6" s="245"/>
      <c r="AG6" s="244"/>
      <c r="AH6" s="244"/>
    </row>
    <row r="7" spans="1:36" s="170" customFormat="1" ht="15" thickBot="1" x14ac:dyDescent="0.4">
      <c r="A7" s="362" t="s">
        <v>154</v>
      </c>
      <c r="B7" s="363" t="s">
        <v>17</v>
      </c>
      <c r="C7" s="363"/>
      <c r="D7" s="363"/>
      <c r="E7" s="251"/>
      <c r="F7" s="371" t="s">
        <v>136</v>
      </c>
      <c r="G7" s="371"/>
      <c r="H7" s="371"/>
      <c r="I7" s="252"/>
      <c r="J7" s="356"/>
      <c r="K7" s="357"/>
      <c r="L7" s="358"/>
      <c r="M7" s="402"/>
      <c r="Y7" s="243"/>
      <c r="Z7" s="243"/>
      <c r="AA7" s="243"/>
      <c r="AB7" s="244"/>
      <c r="AC7" s="244"/>
      <c r="AD7" s="244"/>
      <c r="AE7" s="244"/>
      <c r="AF7" s="245"/>
      <c r="AG7" s="244"/>
      <c r="AH7" s="244"/>
    </row>
    <row r="8" spans="1:36" s="170" customFormat="1" x14ac:dyDescent="0.35">
      <c r="A8" s="362" t="s">
        <v>18</v>
      </c>
      <c r="B8" s="363"/>
      <c r="C8" s="363"/>
      <c r="D8" s="364"/>
      <c r="E8" s="394"/>
      <c r="F8" s="366"/>
      <c r="G8" s="366"/>
      <c r="H8" s="366"/>
      <c r="I8" s="395"/>
      <c r="J8" s="356"/>
      <c r="K8" s="357"/>
      <c r="L8" s="358"/>
      <c r="M8" s="402"/>
      <c r="Y8" s="243"/>
      <c r="Z8" s="243"/>
      <c r="AA8" s="243"/>
      <c r="AB8" s="244"/>
      <c r="AC8" s="244"/>
      <c r="AD8" s="244"/>
      <c r="AE8" s="244"/>
      <c r="AF8" s="245"/>
      <c r="AG8" s="244"/>
      <c r="AH8" s="244"/>
    </row>
    <row r="9" spans="1:36" s="170" customFormat="1" ht="15" thickBot="1" x14ac:dyDescent="0.4">
      <c r="A9" s="362" t="s">
        <v>155</v>
      </c>
      <c r="B9" s="363"/>
      <c r="C9" s="363"/>
      <c r="D9" s="364"/>
      <c r="E9" s="404"/>
      <c r="F9" s="405"/>
      <c r="G9" s="405"/>
      <c r="H9" s="405"/>
      <c r="I9" s="405"/>
      <c r="J9" s="356"/>
      <c r="K9" s="357"/>
      <c r="L9" s="358"/>
      <c r="M9" s="402"/>
      <c r="Y9" s="243"/>
      <c r="Z9" s="243"/>
      <c r="AA9" s="243"/>
      <c r="AB9" s="244"/>
      <c r="AC9" s="244"/>
      <c r="AD9" s="244"/>
      <c r="AE9" s="244"/>
      <c r="AF9" s="245"/>
      <c r="AG9" s="244"/>
      <c r="AH9" s="244"/>
    </row>
    <row r="10" spans="1:36" s="170" customFormat="1" ht="15" thickBot="1" x14ac:dyDescent="0.4">
      <c r="A10" s="362" t="s">
        <v>156</v>
      </c>
      <c r="B10" s="363"/>
      <c r="C10" s="363"/>
      <c r="D10" s="363"/>
      <c r="E10" s="406"/>
      <c r="F10" s="407"/>
      <c r="G10" s="407"/>
      <c r="H10" s="407"/>
      <c r="I10" s="407"/>
      <c r="J10" s="356"/>
      <c r="K10" s="357"/>
      <c r="L10" s="358"/>
      <c r="M10" s="402"/>
      <c r="Y10" s="243"/>
      <c r="Z10" s="243"/>
      <c r="AA10" s="243"/>
      <c r="AB10" s="244"/>
      <c r="AC10" s="244"/>
      <c r="AD10" s="244"/>
      <c r="AE10" s="244"/>
      <c r="AF10" s="245"/>
      <c r="AG10" s="244"/>
      <c r="AH10" s="244"/>
    </row>
    <row r="11" spans="1:36" s="170" customFormat="1" ht="29" customHeight="1" x14ac:dyDescent="0.35">
      <c r="A11" s="362" t="s">
        <v>20</v>
      </c>
      <c r="B11" s="363"/>
      <c r="C11" s="363"/>
      <c r="D11" s="364"/>
      <c r="E11" s="394"/>
      <c r="F11" s="395"/>
      <c r="G11" s="395"/>
      <c r="H11" s="395"/>
      <c r="I11" s="395"/>
      <c r="J11" s="356"/>
      <c r="K11" s="357"/>
      <c r="L11" s="358"/>
      <c r="M11" s="402"/>
      <c r="Y11" s="243"/>
      <c r="Z11" s="243"/>
      <c r="AA11" s="243"/>
      <c r="AB11" s="244"/>
      <c r="AC11" s="244"/>
      <c r="AD11" s="244"/>
      <c r="AE11" s="244"/>
      <c r="AF11" s="245"/>
      <c r="AG11" s="244"/>
      <c r="AH11" s="244"/>
    </row>
    <row r="12" spans="1:36" s="170" customFormat="1" x14ac:dyDescent="0.35">
      <c r="A12" s="362" t="s">
        <v>21</v>
      </c>
      <c r="B12" s="363"/>
      <c r="C12" s="363"/>
      <c r="D12" s="364"/>
      <c r="E12" s="365"/>
      <c r="F12" s="366"/>
      <c r="G12" s="366"/>
      <c r="H12" s="366"/>
      <c r="I12" s="366"/>
      <c r="J12" s="356"/>
      <c r="K12" s="357"/>
      <c r="L12" s="358"/>
      <c r="M12" s="402"/>
      <c r="Y12" s="243"/>
      <c r="Z12" s="243"/>
      <c r="AA12" s="243"/>
      <c r="AB12" s="244"/>
      <c r="AC12" s="244"/>
      <c r="AD12" s="244"/>
      <c r="AE12" s="244"/>
      <c r="AF12" s="245"/>
      <c r="AG12" s="244"/>
      <c r="AH12" s="244"/>
    </row>
    <row r="13" spans="1:36" s="170" customFormat="1" ht="29" customHeight="1" thickBot="1" x14ac:dyDescent="0.4">
      <c r="A13" s="362" t="s">
        <v>157</v>
      </c>
      <c r="B13" s="363"/>
      <c r="C13" s="363"/>
      <c r="D13" s="364"/>
      <c r="E13" s="365"/>
      <c r="F13" s="366"/>
      <c r="G13" s="366"/>
      <c r="H13" s="366"/>
      <c r="I13" s="366"/>
      <c r="J13" s="419"/>
      <c r="K13" s="420"/>
      <c r="L13" s="421"/>
      <c r="M13" s="403"/>
      <c r="Y13" s="243"/>
      <c r="Z13" s="243"/>
      <c r="AA13" s="243"/>
      <c r="AB13" s="244"/>
      <c r="AC13" s="244"/>
      <c r="AD13" s="244"/>
      <c r="AE13" s="244"/>
      <c r="AF13" s="245"/>
      <c r="AG13" s="244"/>
      <c r="AH13" s="244"/>
    </row>
    <row r="14" spans="1:36" s="170" customFormat="1" ht="30" customHeight="1" thickBot="1" x14ac:dyDescent="0.4">
      <c r="A14" s="253"/>
      <c r="B14" s="254"/>
      <c r="C14" s="255"/>
      <c r="D14" s="255"/>
      <c r="E14" s="256"/>
      <c r="F14" s="256" t="s">
        <v>158</v>
      </c>
      <c r="G14" s="255"/>
      <c r="H14" s="255"/>
      <c r="I14" s="257"/>
      <c r="J14" s="258"/>
      <c r="K14" s="258"/>
      <c r="L14" s="258"/>
      <c r="M14" s="259"/>
      <c r="Y14" s="260" t="s">
        <v>159</v>
      </c>
      <c r="Z14" s="243"/>
      <c r="AA14" s="243"/>
      <c r="AB14" s="244"/>
      <c r="AC14" s="244"/>
      <c r="AD14" s="244"/>
      <c r="AE14" s="244"/>
      <c r="AF14" s="245"/>
      <c r="AG14" s="244"/>
      <c r="AH14" s="244"/>
    </row>
    <row r="15" spans="1:36" s="170" customFormat="1" ht="72.650000000000006" customHeight="1" x14ac:dyDescent="0.35">
      <c r="A15" s="261" t="s">
        <v>23</v>
      </c>
      <c r="B15" s="262" t="s">
        <v>137</v>
      </c>
      <c r="C15" s="263" t="s">
        <v>27</v>
      </c>
      <c r="D15" s="263" t="s">
        <v>26</v>
      </c>
      <c r="E15" s="263" t="s">
        <v>28</v>
      </c>
      <c r="F15" s="264" t="s">
        <v>138</v>
      </c>
      <c r="G15" s="264" t="s">
        <v>29</v>
      </c>
      <c r="H15" s="264" t="s">
        <v>30</v>
      </c>
      <c r="I15" s="265" t="s">
        <v>160</v>
      </c>
      <c r="J15" s="265" t="s">
        <v>142</v>
      </c>
      <c r="K15" s="265" t="s">
        <v>161</v>
      </c>
      <c r="L15" s="266" t="s">
        <v>162</v>
      </c>
      <c r="M15" s="267" t="s">
        <v>163</v>
      </c>
      <c r="Y15" s="268" t="s">
        <v>164</v>
      </c>
      <c r="Z15" s="268" t="s">
        <v>165</v>
      </c>
      <c r="AA15" s="268" t="s">
        <v>166</v>
      </c>
      <c r="AB15" s="269" t="s">
        <v>167</v>
      </c>
      <c r="AC15" s="269" t="s">
        <v>168</v>
      </c>
      <c r="AD15" s="269" t="s">
        <v>169</v>
      </c>
      <c r="AE15" s="269" t="s">
        <v>170</v>
      </c>
      <c r="AF15" s="270" t="s">
        <v>171</v>
      </c>
      <c r="AG15" s="269" t="s">
        <v>172</v>
      </c>
      <c r="AH15" s="269" t="s">
        <v>173</v>
      </c>
    </row>
    <row r="16" spans="1:36" s="173" customFormat="1" x14ac:dyDescent="0.35">
      <c r="A16" s="271">
        <f>ROW()-ROW($A$15)</f>
        <v>1</v>
      </c>
      <c r="B16" s="272"/>
      <c r="C16" s="273"/>
      <c r="D16" s="273"/>
      <c r="E16" s="273"/>
      <c r="F16" s="274"/>
      <c r="G16" s="275"/>
      <c r="H16" s="274"/>
      <c r="I16" s="276"/>
      <c r="J16" s="276"/>
      <c r="K16" s="276">
        <f>'egyéb forrás költségei'!$I16+'egyéb forrás költségei'!$J16</f>
        <v>0</v>
      </c>
      <c r="L16" s="277"/>
      <c r="M16" s="278" t="str">
        <f t="shared" ref="M16:M25" si="0">IF(AND($E$8="",$K$39&lt;&gt;0,K16&lt;&gt;0),"Kérjük, töltse ki a fejlécben az 'ÁFA levonási joggal rendelkezik' mezőt!",IF(AND($E$8="igen",L16&gt;I16)=TRUE,"FIGYELEM! ÁFA levonási jog érvényesítése esetén az egyéb forrás valamint a támogatás terhére elszámolni kívánt összeg együtt nem haladhatja meg a számla nettó összegét!",IF(AND(COUNTIF($E$8,"*nem*")&lt;&gt;0,L16&gt;K16)=TRUE,"FIGYELEM! Az egyéb forrás valamint a támogatás terhére elszámolni kívánt összeg együtt nem haladhatja meg a számla bruttó összegét!","")))</f>
        <v/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80" t="e">
        <f>IF(#REF!="","",IF(AND(#REF!="PM-ADMIN /Könyvvizsgálati díj",C16&gt;=$E$7,C16&lt;=$I$7+30),"IGEN",IF(AND(#REF!&lt;&gt;"PM-ADMIN /Könyvvizsgálati díj",C16&gt;=$E$7,C16&lt;=$I$7),"IGEN","NEM")))</f>
        <v>#REF!</v>
      </c>
      <c r="Z16" s="280" t="e">
        <f>IF(#REF!="","",IF(AND(D16&gt;=$E$7,D16&lt;=$I$7+30),"IGEN","NEM"))</f>
        <v>#REF!</v>
      </c>
      <c r="AA16" s="280" t="e">
        <f>IF(#REF!="","",IF(AND(E16&gt;=$E$7,E16&lt;=$I$7+30),"IGEN","NEM"))</f>
        <v>#REF!</v>
      </c>
      <c r="AB16" s="281" t="e">
        <f>IF(#REF!="","",D16-C16)</f>
        <v>#REF!</v>
      </c>
      <c r="AC16" s="281" t="e">
        <f>IF(#REF!="","",E16-C16)</f>
        <v>#REF!</v>
      </c>
      <c r="AD16" s="281" t="e">
        <f>IF(#REF!="","",E16-D16)</f>
        <v>#REF!</v>
      </c>
      <c r="AE16" s="281" t="str">
        <f t="shared" ref="AE16:AE25" si="1">IF(K16=0,"",K16-I16-J16)</f>
        <v/>
      </c>
      <c r="AF16" s="282" t="str">
        <f t="shared" ref="AF16:AF25" si="2">IF(K16=0,"",ROUND(J16/I16,2))</f>
        <v/>
      </c>
      <c r="AG16" s="280" t="e">
        <f>IF(#REF!="","",IF(AND($E$8="igen",#REF!&lt;=I16),"IGEN",IF(AND($E$8&lt;&gt;"igen",#REF!&lt;=K16),"IGEN","NEM")))</f>
        <v>#REF!</v>
      </c>
      <c r="AH16" s="280" t="e">
        <f>IF(L16+#REF!=0,"",IF(AND($E$8="igen",L16+#REF!&lt;=I16),"IGEN",IF(AND($E$8&lt;&gt;"igen",L16+#REF!&lt;=K16),"IGEN","NEM")))</f>
        <v>#REF!</v>
      </c>
      <c r="AI16" s="279"/>
      <c r="AJ16" s="170"/>
    </row>
    <row r="17" spans="1:75" s="173" customFormat="1" x14ac:dyDescent="0.35">
      <c r="A17" s="274">
        <f t="shared" ref="A17:A25" si="3">ROW()-ROW($A$15)</f>
        <v>2</v>
      </c>
      <c r="B17" s="272"/>
      <c r="C17" s="273"/>
      <c r="D17" s="273"/>
      <c r="E17" s="273"/>
      <c r="F17" s="274"/>
      <c r="G17" s="275"/>
      <c r="H17" s="274"/>
      <c r="I17" s="276"/>
      <c r="J17" s="276"/>
      <c r="K17" s="276">
        <f>'egyéb forrás költségei'!$I17+'egyéb forrás költségei'!$J17</f>
        <v>0</v>
      </c>
      <c r="L17" s="277"/>
      <c r="M17" s="278" t="str">
        <f t="shared" si="0"/>
        <v/>
      </c>
      <c r="Y17" s="280" t="e">
        <f>IF(#REF!="","",IF(AND(#REF!="PM-ADMIN /Könyvvizsgálati díj",C17&gt;=$E$7,C17&lt;=$I$7+30),"IGEN",IF(AND(#REF!&lt;&gt;"PM-ADMIN /Könyvvizsgálati díj",C17&gt;=$E$7,C17&lt;=$I$7),"IGEN","NEM")))</f>
        <v>#REF!</v>
      </c>
      <c r="Z17" s="280" t="e">
        <f>IF(#REF!="","",IF(AND(D17&gt;=$E$7,D17&lt;=$I$7+30),"IGEN","NEM"))</f>
        <v>#REF!</v>
      </c>
      <c r="AA17" s="280" t="e">
        <f>IF(#REF!="","",IF(AND(E17&gt;=$E$7,E17&lt;=$I$7+30),"IGEN","NEM"))</f>
        <v>#REF!</v>
      </c>
      <c r="AB17" s="281" t="e">
        <f>IF(#REF!="","",D17-C17)</f>
        <v>#REF!</v>
      </c>
      <c r="AC17" s="281" t="e">
        <f>IF(#REF!="","",E17-C17)</f>
        <v>#REF!</v>
      </c>
      <c r="AD17" s="281" t="e">
        <f>IF(#REF!="","",E17-D17)</f>
        <v>#REF!</v>
      </c>
      <c r="AE17" s="281" t="str">
        <f t="shared" si="1"/>
        <v/>
      </c>
      <c r="AF17" s="282" t="str">
        <f t="shared" si="2"/>
        <v/>
      </c>
      <c r="AG17" s="280" t="e">
        <f>IF(#REF!="","",IF(AND($E$8="igen",#REF!&lt;=I17),"IGEN",IF(AND($E$8&lt;&gt;"igen",#REF!&lt;=K17),"IGEN","NEM")))</f>
        <v>#REF!</v>
      </c>
      <c r="AH17" s="280" t="e">
        <f>IF(L17+#REF!=0,"",IF(AND($E$8="igen",L17+#REF!&lt;=I17),"IGEN",IF(AND($E$8&lt;&gt;"igen",L17+#REF!&lt;=K17),"IGEN","NEM")))</f>
        <v>#REF!</v>
      </c>
      <c r="AJ17" s="170"/>
    </row>
    <row r="18" spans="1:75" s="173" customFormat="1" x14ac:dyDescent="0.35">
      <c r="A18" s="274">
        <f t="shared" si="3"/>
        <v>3</v>
      </c>
      <c r="B18" s="272"/>
      <c r="C18" s="273"/>
      <c r="D18" s="273"/>
      <c r="E18" s="273"/>
      <c r="F18" s="274"/>
      <c r="G18" s="275"/>
      <c r="H18" s="274"/>
      <c r="I18" s="276"/>
      <c r="J18" s="276"/>
      <c r="K18" s="276">
        <f>'egyéb forrás költségei'!$I18+'egyéb forrás költségei'!$J18</f>
        <v>0</v>
      </c>
      <c r="L18" s="277"/>
      <c r="M18" s="278" t="str">
        <f t="shared" si="0"/>
        <v/>
      </c>
      <c r="Y18" s="280" t="e">
        <f>IF(#REF!="","",IF(AND(#REF!="PM-ADMIN /Könyvvizsgálati díj",C18&gt;=$E$7,C18&lt;=$I$7+30),"IGEN",IF(AND(#REF!&lt;&gt;"PM-ADMIN /Könyvvizsgálati díj",C18&gt;=$E$7,C18&lt;=$I$7),"IGEN","NEM")))</f>
        <v>#REF!</v>
      </c>
      <c r="Z18" s="280" t="e">
        <f>IF(#REF!="","",IF(AND(D18&gt;=$E$7,D18&lt;=$I$7+30),"IGEN","NEM"))</f>
        <v>#REF!</v>
      </c>
      <c r="AA18" s="280" t="e">
        <f>IF(#REF!="","",IF(AND(E18&gt;=$E$7,E18&lt;=$I$7+30),"IGEN","NEM"))</f>
        <v>#REF!</v>
      </c>
      <c r="AB18" s="281" t="e">
        <f>IF(#REF!="","",D18-C18)</f>
        <v>#REF!</v>
      </c>
      <c r="AC18" s="281" t="e">
        <f>IF(#REF!="","",E18-C18)</f>
        <v>#REF!</v>
      </c>
      <c r="AD18" s="281" t="e">
        <f>IF(#REF!="","",E18-D18)</f>
        <v>#REF!</v>
      </c>
      <c r="AE18" s="281" t="str">
        <f t="shared" si="1"/>
        <v/>
      </c>
      <c r="AF18" s="282" t="str">
        <f t="shared" si="2"/>
        <v/>
      </c>
      <c r="AG18" s="280" t="e">
        <f>IF(#REF!="","",IF(AND($E$8="igen",#REF!&lt;=I18),"IGEN",IF(AND($E$8&lt;&gt;"igen",#REF!&lt;=K18),"IGEN","NEM")))</f>
        <v>#REF!</v>
      </c>
      <c r="AH18" s="280" t="e">
        <f>IF(L18+#REF!=0,"",IF(AND($E$8="igen",L18+#REF!&lt;=I18),"IGEN",IF(AND($E$8&lt;&gt;"igen",L18+#REF!&lt;=K18),"IGEN","NEM")))</f>
        <v>#REF!</v>
      </c>
      <c r="AJ18" s="170"/>
    </row>
    <row r="19" spans="1:75" s="173" customFormat="1" x14ac:dyDescent="0.35">
      <c r="A19" s="274">
        <f t="shared" si="3"/>
        <v>4</v>
      </c>
      <c r="B19" s="272"/>
      <c r="C19" s="273"/>
      <c r="D19" s="273"/>
      <c r="E19" s="273"/>
      <c r="F19" s="274"/>
      <c r="G19" s="275"/>
      <c r="H19" s="274"/>
      <c r="I19" s="276"/>
      <c r="J19" s="276"/>
      <c r="K19" s="276">
        <f>'egyéb forrás költségei'!$I19+'egyéb forrás költségei'!$J19</f>
        <v>0</v>
      </c>
      <c r="L19" s="277"/>
      <c r="M19" s="278" t="str">
        <f t="shared" si="0"/>
        <v/>
      </c>
      <c r="Y19" s="280" t="e">
        <f>IF(#REF!="","",IF(AND(#REF!="PM-ADMIN /Könyvvizsgálati díj",C19&gt;=$E$7,C19&lt;=$I$7+30),"IGEN",IF(AND(#REF!&lt;&gt;"PM-ADMIN /Könyvvizsgálati díj",C19&gt;=$E$7,C19&lt;=$I$7),"IGEN","NEM")))</f>
        <v>#REF!</v>
      </c>
      <c r="Z19" s="280" t="e">
        <f>IF(#REF!="","",IF(AND(D19&gt;=$E$7,D19&lt;=$I$7+30),"IGEN","NEM"))</f>
        <v>#REF!</v>
      </c>
      <c r="AA19" s="280" t="e">
        <f>IF(#REF!="","",IF(AND(E19&gt;=$E$7,E19&lt;=$I$7+30),"IGEN","NEM"))</f>
        <v>#REF!</v>
      </c>
      <c r="AB19" s="281" t="e">
        <f>IF(#REF!="","",D19-C19)</f>
        <v>#REF!</v>
      </c>
      <c r="AC19" s="281" t="e">
        <f>IF(#REF!="","",E19-C19)</f>
        <v>#REF!</v>
      </c>
      <c r="AD19" s="281" t="e">
        <f>IF(#REF!="","",E19-D19)</f>
        <v>#REF!</v>
      </c>
      <c r="AE19" s="281" t="str">
        <f t="shared" si="1"/>
        <v/>
      </c>
      <c r="AF19" s="282" t="str">
        <f t="shared" si="2"/>
        <v/>
      </c>
      <c r="AG19" s="280" t="e">
        <f>IF(#REF!="","",IF(AND($E$8="igen",#REF!&lt;=I19),"IGEN",IF(AND($E$8&lt;&gt;"igen",#REF!&lt;=K19),"IGEN","NEM")))</f>
        <v>#REF!</v>
      </c>
      <c r="AH19" s="280" t="e">
        <f>IF(L19+#REF!=0,"",IF(AND($E$8="igen",L19+#REF!&lt;=I19),"IGEN",IF(AND($E$8&lt;&gt;"igen",L19+#REF!&lt;=K19),"IGEN","NEM")))</f>
        <v>#REF!</v>
      </c>
      <c r="AJ19" s="170"/>
    </row>
    <row r="20" spans="1:75" s="173" customFormat="1" x14ac:dyDescent="0.35">
      <c r="A20" s="274">
        <f t="shared" si="3"/>
        <v>5</v>
      </c>
      <c r="B20" s="272"/>
      <c r="C20" s="273"/>
      <c r="D20" s="273"/>
      <c r="E20" s="273"/>
      <c r="F20" s="274"/>
      <c r="G20" s="275"/>
      <c r="H20" s="274"/>
      <c r="I20" s="276"/>
      <c r="J20" s="276"/>
      <c r="K20" s="276">
        <f>'egyéb forrás költségei'!$I20+'egyéb forrás költségei'!$J20</f>
        <v>0</v>
      </c>
      <c r="L20" s="277"/>
      <c r="M20" s="278" t="str">
        <f t="shared" si="0"/>
        <v/>
      </c>
      <c r="Y20" s="280" t="e">
        <f>IF(#REF!="","",IF(AND(#REF!="PM-ADMIN /Könyvvizsgálati díj",C20&gt;=$E$7,C20&lt;=$I$7+30),"IGEN",IF(AND(#REF!&lt;&gt;"PM-ADMIN /Könyvvizsgálati díj",C20&gt;=$E$7,C20&lt;=$I$7),"IGEN","NEM")))</f>
        <v>#REF!</v>
      </c>
      <c r="Z20" s="280" t="e">
        <f>IF(#REF!="","",IF(AND(D20&gt;=$E$7,D20&lt;=$I$7+30),"IGEN","NEM"))</f>
        <v>#REF!</v>
      </c>
      <c r="AA20" s="280" t="e">
        <f>IF(#REF!="","",IF(AND(E20&gt;=$E$7,E20&lt;=$I$7+30),"IGEN","NEM"))</f>
        <v>#REF!</v>
      </c>
      <c r="AB20" s="281" t="e">
        <f>IF(#REF!="","",D20-C20)</f>
        <v>#REF!</v>
      </c>
      <c r="AC20" s="281" t="e">
        <f>IF(#REF!="","",E20-C20)</f>
        <v>#REF!</v>
      </c>
      <c r="AD20" s="281" t="e">
        <f>IF(#REF!="","",E20-D20)</f>
        <v>#REF!</v>
      </c>
      <c r="AE20" s="281" t="str">
        <f t="shared" si="1"/>
        <v/>
      </c>
      <c r="AF20" s="282" t="str">
        <f t="shared" si="2"/>
        <v/>
      </c>
      <c r="AG20" s="280" t="e">
        <f>IF(#REF!="","",IF(AND($E$8="igen",#REF!&lt;=I20),"IGEN",IF(AND($E$8&lt;&gt;"igen",#REF!&lt;=K20),"IGEN","NEM")))</f>
        <v>#REF!</v>
      </c>
      <c r="AH20" s="280" t="e">
        <f>IF(L20+#REF!=0,"",IF(AND($E$8="igen",L20+#REF!&lt;=I20),"IGEN",IF(AND($E$8&lt;&gt;"igen",L20+#REF!&lt;=K20),"IGEN","NEM")))</f>
        <v>#REF!</v>
      </c>
      <c r="AJ20" s="170"/>
    </row>
    <row r="21" spans="1:75" s="173" customFormat="1" x14ac:dyDescent="0.35">
      <c r="A21" s="274">
        <f t="shared" si="3"/>
        <v>6</v>
      </c>
      <c r="B21" s="272"/>
      <c r="C21" s="273"/>
      <c r="D21" s="273"/>
      <c r="E21" s="273"/>
      <c r="F21" s="274"/>
      <c r="G21" s="275"/>
      <c r="H21" s="274"/>
      <c r="I21" s="276"/>
      <c r="J21" s="276"/>
      <c r="K21" s="276">
        <f>'egyéb forrás költségei'!$I21+'egyéb forrás költségei'!$J21</f>
        <v>0</v>
      </c>
      <c r="L21" s="277"/>
      <c r="M21" s="278" t="str">
        <f t="shared" si="0"/>
        <v/>
      </c>
      <c r="Y21" s="280" t="e">
        <f>IF(#REF!="","",IF(AND(#REF!="PM-ADMIN /Könyvvizsgálati díj",C21&gt;=$E$7,C21&lt;=$I$7+30),"IGEN",IF(AND(#REF!&lt;&gt;"PM-ADMIN /Könyvvizsgálati díj",C21&gt;=$E$7,C21&lt;=$I$7),"IGEN","NEM")))</f>
        <v>#REF!</v>
      </c>
      <c r="Z21" s="280" t="e">
        <f>IF(#REF!="","",IF(AND(D21&gt;=$E$7,D21&lt;=$I$7+30),"IGEN","NEM"))</f>
        <v>#REF!</v>
      </c>
      <c r="AA21" s="280" t="e">
        <f>IF(#REF!="","",IF(AND(E21&gt;=$E$7,E21&lt;=$I$7+30),"IGEN","NEM"))</f>
        <v>#REF!</v>
      </c>
      <c r="AB21" s="281" t="e">
        <f>IF(#REF!="","",D21-C21)</f>
        <v>#REF!</v>
      </c>
      <c r="AC21" s="281" t="e">
        <f>IF(#REF!="","",E21-C21)</f>
        <v>#REF!</v>
      </c>
      <c r="AD21" s="281" t="e">
        <f>IF(#REF!="","",E21-D21)</f>
        <v>#REF!</v>
      </c>
      <c r="AE21" s="281" t="str">
        <f t="shared" si="1"/>
        <v/>
      </c>
      <c r="AF21" s="282" t="str">
        <f t="shared" si="2"/>
        <v/>
      </c>
      <c r="AG21" s="280" t="e">
        <f>IF(#REF!="","",IF(AND($E$8="igen",#REF!&lt;=I21),"IGEN",IF(AND($E$8&lt;&gt;"igen",#REF!&lt;=K21),"IGEN","NEM")))</f>
        <v>#REF!</v>
      </c>
      <c r="AH21" s="280" t="e">
        <f>IF(L21+#REF!=0,"",IF(AND($E$8="igen",L21+#REF!&lt;=I21),"IGEN",IF(AND($E$8&lt;&gt;"igen",L21+#REF!&lt;=K21),"IGEN","NEM")))</f>
        <v>#REF!</v>
      </c>
      <c r="AJ21" s="170"/>
    </row>
    <row r="22" spans="1:75" s="173" customFormat="1" x14ac:dyDescent="0.35">
      <c r="A22" s="274">
        <f t="shared" si="3"/>
        <v>7</v>
      </c>
      <c r="B22" s="272"/>
      <c r="C22" s="273"/>
      <c r="D22" s="273"/>
      <c r="E22" s="273"/>
      <c r="F22" s="274"/>
      <c r="G22" s="275"/>
      <c r="H22" s="274"/>
      <c r="I22" s="276"/>
      <c r="J22" s="276"/>
      <c r="K22" s="276">
        <f>'egyéb forrás költségei'!$I22+'egyéb forrás költségei'!$J22</f>
        <v>0</v>
      </c>
      <c r="L22" s="277"/>
      <c r="M22" s="278" t="str">
        <f t="shared" si="0"/>
        <v/>
      </c>
      <c r="Y22" s="280" t="e">
        <f>IF(#REF!="","",IF(AND(#REF!="PM-ADMIN /Könyvvizsgálati díj",C22&gt;=$E$7,C22&lt;=$I$7+30),"IGEN",IF(AND(#REF!&lt;&gt;"PM-ADMIN /Könyvvizsgálati díj",C22&gt;=$E$7,C22&lt;=$I$7),"IGEN","NEM")))</f>
        <v>#REF!</v>
      </c>
      <c r="Z22" s="280" t="e">
        <f>IF(#REF!="","",IF(AND(D22&gt;=$E$7,D22&lt;=$I$7+30),"IGEN","NEM"))</f>
        <v>#REF!</v>
      </c>
      <c r="AA22" s="280" t="e">
        <f>IF(#REF!="","",IF(AND(E22&gt;=$E$7,E22&lt;=$I$7+30),"IGEN","NEM"))</f>
        <v>#REF!</v>
      </c>
      <c r="AB22" s="281" t="e">
        <f>IF(#REF!="","",D22-C22)</f>
        <v>#REF!</v>
      </c>
      <c r="AC22" s="281" t="e">
        <f>IF(#REF!="","",E22-C22)</f>
        <v>#REF!</v>
      </c>
      <c r="AD22" s="281" t="e">
        <f>IF(#REF!="","",E22-D22)</f>
        <v>#REF!</v>
      </c>
      <c r="AE22" s="281" t="str">
        <f t="shared" si="1"/>
        <v/>
      </c>
      <c r="AF22" s="282" t="str">
        <f t="shared" si="2"/>
        <v/>
      </c>
      <c r="AG22" s="280" t="e">
        <f>IF(#REF!="","",IF(AND($E$8="igen",#REF!&lt;=I22),"IGEN",IF(AND($E$8&lt;&gt;"igen",#REF!&lt;=K22),"IGEN","NEM")))</f>
        <v>#REF!</v>
      </c>
      <c r="AH22" s="280" t="e">
        <f>IF(L22+#REF!=0,"",IF(AND($E$8="igen",L22+#REF!&lt;=I22),"IGEN",IF(AND($E$8&lt;&gt;"igen",L22+#REF!&lt;=K22),"IGEN","NEM")))</f>
        <v>#REF!</v>
      </c>
      <c r="AJ22" s="170"/>
    </row>
    <row r="23" spans="1:75" s="173" customFormat="1" x14ac:dyDescent="0.35">
      <c r="A23" s="274">
        <f t="shared" si="3"/>
        <v>8</v>
      </c>
      <c r="B23" s="272"/>
      <c r="C23" s="273"/>
      <c r="D23" s="273"/>
      <c r="E23" s="273"/>
      <c r="F23" s="274"/>
      <c r="G23" s="275"/>
      <c r="H23" s="274"/>
      <c r="I23" s="276"/>
      <c r="J23" s="276"/>
      <c r="K23" s="276">
        <f>'egyéb forrás költségei'!$I23+'egyéb forrás költségei'!$J23</f>
        <v>0</v>
      </c>
      <c r="L23" s="277"/>
      <c r="M23" s="278" t="str">
        <f t="shared" si="0"/>
        <v/>
      </c>
      <c r="Y23" s="280" t="e">
        <f>IF(#REF!="","",IF(AND(#REF!="PM-ADMIN /Könyvvizsgálati díj",C23&gt;=$E$7,C23&lt;=$I$7+30),"IGEN",IF(AND(#REF!&lt;&gt;"PM-ADMIN /Könyvvizsgálati díj",C23&gt;=$E$7,C23&lt;=$I$7),"IGEN","NEM")))</f>
        <v>#REF!</v>
      </c>
      <c r="Z23" s="280" t="e">
        <f>IF(#REF!="","",IF(AND(D23&gt;=$E$7,D23&lt;=$I$7+30),"IGEN","NEM"))</f>
        <v>#REF!</v>
      </c>
      <c r="AA23" s="280" t="e">
        <f>IF(#REF!="","",IF(AND(E23&gt;=$E$7,E23&lt;=$I$7+30),"IGEN","NEM"))</f>
        <v>#REF!</v>
      </c>
      <c r="AB23" s="281" t="e">
        <f>IF(#REF!="","",D23-C23)</f>
        <v>#REF!</v>
      </c>
      <c r="AC23" s="281" t="e">
        <f>IF(#REF!="","",E23-C23)</f>
        <v>#REF!</v>
      </c>
      <c r="AD23" s="281" t="e">
        <f>IF(#REF!="","",E23-D23)</f>
        <v>#REF!</v>
      </c>
      <c r="AE23" s="281" t="str">
        <f t="shared" si="1"/>
        <v/>
      </c>
      <c r="AF23" s="282" t="str">
        <f t="shared" si="2"/>
        <v/>
      </c>
      <c r="AG23" s="280" t="e">
        <f>IF(#REF!="","",IF(AND($E$8="igen",#REF!&lt;=I23),"IGEN",IF(AND($E$8&lt;&gt;"igen",#REF!&lt;=K23),"IGEN","NEM")))</f>
        <v>#REF!</v>
      </c>
      <c r="AH23" s="280" t="e">
        <f>IF(L23+#REF!=0,"",IF(AND($E$8="igen",L23+#REF!&lt;=I23),"IGEN",IF(AND($E$8&lt;&gt;"igen",L23+#REF!&lt;=K23),"IGEN","NEM")))</f>
        <v>#REF!</v>
      </c>
      <c r="AJ23" s="170"/>
    </row>
    <row r="24" spans="1:75" s="173" customFormat="1" x14ac:dyDescent="0.35">
      <c r="A24" s="274">
        <f t="shared" si="3"/>
        <v>9</v>
      </c>
      <c r="B24" s="272"/>
      <c r="C24" s="273"/>
      <c r="D24" s="273"/>
      <c r="E24" s="273"/>
      <c r="F24" s="274"/>
      <c r="G24" s="275"/>
      <c r="H24" s="274"/>
      <c r="I24" s="276"/>
      <c r="J24" s="276"/>
      <c r="K24" s="276">
        <f>'egyéb forrás költségei'!$I24+'egyéb forrás költségei'!$J24</f>
        <v>0</v>
      </c>
      <c r="L24" s="277"/>
      <c r="M24" s="278" t="str">
        <f t="shared" si="0"/>
        <v/>
      </c>
      <c r="Y24" s="280" t="e">
        <f>IF(#REF!="","",IF(AND(#REF!="PM-ADMIN /Könyvvizsgálati díj",C24&gt;=$E$7,C24&lt;=$I$7+30),"IGEN",IF(AND(#REF!&lt;&gt;"PM-ADMIN /Könyvvizsgálati díj",C24&gt;=$E$7,C24&lt;=$I$7),"IGEN","NEM")))</f>
        <v>#REF!</v>
      </c>
      <c r="Z24" s="280" t="e">
        <f>IF(#REF!="","",IF(AND(D24&gt;=$E$7,D24&lt;=$I$7+30),"IGEN","NEM"))</f>
        <v>#REF!</v>
      </c>
      <c r="AA24" s="280" t="e">
        <f>IF(#REF!="","",IF(AND(E24&gt;=$E$7,E24&lt;=$I$7+30),"IGEN","NEM"))</f>
        <v>#REF!</v>
      </c>
      <c r="AB24" s="281" t="e">
        <f>IF(#REF!="","",D24-C24)</f>
        <v>#REF!</v>
      </c>
      <c r="AC24" s="281" t="e">
        <f>IF(#REF!="","",E24-C24)</f>
        <v>#REF!</v>
      </c>
      <c r="AD24" s="281" t="e">
        <f>IF(#REF!="","",E24-D24)</f>
        <v>#REF!</v>
      </c>
      <c r="AE24" s="281" t="str">
        <f t="shared" si="1"/>
        <v/>
      </c>
      <c r="AF24" s="282" t="str">
        <f t="shared" si="2"/>
        <v/>
      </c>
      <c r="AG24" s="280" t="e">
        <f>IF(#REF!="","",IF(AND($E$8="igen",#REF!&lt;=I24),"IGEN",IF(AND($E$8&lt;&gt;"igen",#REF!&lt;=K24),"IGEN","NEM")))</f>
        <v>#REF!</v>
      </c>
      <c r="AH24" s="280" t="e">
        <f>IF(L24+#REF!=0,"",IF(AND($E$8="igen",L24+#REF!&lt;=I24),"IGEN",IF(AND($E$8&lt;&gt;"igen",L24+#REF!&lt;=K24),"IGEN","NEM")))</f>
        <v>#REF!</v>
      </c>
      <c r="AJ24" s="170"/>
    </row>
    <row r="25" spans="1:75" s="173" customFormat="1" ht="15" thickBot="1" x14ac:dyDescent="0.4">
      <c r="A25" s="274">
        <f t="shared" si="3"/>
        <v>10</v>
      </c>
      <c r="B25" s="272"/>
      <c r="C25" s="273"/>
      <c r="D25" s="273"/>
      <c r="E25" s="273"/>
      <c r="F25" s="274"/>
      <c r="G25" s="275"/>
      <c r="H25" s="274"/>
      <c r="I25" s="276"/>
      <c r="J25" s="276"/>
      <c r="K25" s="276">
        <f>'egyéb forrás költségei'!$I25+'egyéb forrás költségei'!$J25</f>
        <v>0</v>
      </c>
      <c r="L25" s="277"/>
      <c r="M25" s="278" t="str">
        <f t="shared" si="0"/>
        <v/>
      </c>
      <c r="Y25" s="280" t="e">
        <f>IF(#REF!="","",IF(AND(#REF!="PM-ADMIN /Könyvvizsgálati díj",C25&gt;=$E$7,C25&lt;=$I$7+30),"IGEN",IF(AND(#REF!&lt;&gt;"PM-ADMIN /Könyvvizsgálati díj",C25&gt;=$E$7,C25&lt;=$I$7),"IGEN","NEM")))</f>
        <v>#REF!</v>
      </c>
      <c r="Z25" s="280" t="e">
        <f>IF(#REF!="","",IF(AND(D25&gt;=$E$7,D25&lt;=$I$7+30),"IGEN","NEM"))</f>
        <v>#REF!</v>
      </c>
      <c r="AA25" s="280" t="e">
        <f>IF(#REF!="","",IF(AND(E25&gt;=$E$7,E25&lt;=$I$7+30),"IGEN","NEM"))</f>
        <v>#REF!</v>
      </c>
      <c r="AB25" s="281" t="e">
        <f>IF(#REF!="","",D25-C25)</f>
        <v>#REF!</v>
      </c>
      <c r="AC25" s="281" t="e">
        <f>IF(#REF!="","",E25-C25)</f>
        <v>#REF!</v>
      </c>
      <c r="AD25" s="281" t="e">
        <f>IF(#REF!="","",E25-D25)</f>
        <v>#REF!</v>
      </c>
      <c r="AE25" s="281" t="str">
        <f t="shared" si="1"/>
        <v/>
      </c>
      <c r="AF25" s="282" t="str">
        <f t="shared" si="2"/>
        <v/>
      </c>
      <c r="AG25" s="280" t="e">
        <f>IF(#REF!="","",IF(AND($E$8="igen",#REF!&lt;=I25),"IGEN",IF(AND($E$8&lt;&gt;"igen",#REF!&lt;=K25),"IGEN","NEM")))</f>
        <v>#REF!</v>
      </c>
      <c r="AH25" s="280" t="e">
        <f>IF(L25+#REF!=0,"",IF(AND($E$8="igen",L25+#REF!&lt;=I25),"IGEN",IF(AND($E$8&lt;&gt;"igen",L25+#REF!&lt;=K25),"IGEN","NEM")))</f>
        <v>#REF!</v>
      </c>
      <c r="AJ25" s="170"/>
    </row>
    <row r="26" spans="1:75" s="173" customFormat="1" ht="30" customHeight="1" thickBot="1" x14ac:dyDescent="0.4">
      <c r="A26" s="283"/>
      <c r="B26" s="284"/>
      <c r="C26" s="285"/>
      <c r="D26" s="285"/>
      <c r="E26" s="286"/>
      <c r="F26" s="286" t="s">
        <v>174</v>
      </c>
      <c r="G26" s="285"/>
      <c r="H26" s="285"/>
      <c r="I26" s="287"/>
      <c r="J26" s="287"/>
      <c r="K26" s="287"/>
      <c r="L26" s="288"/>
      <c r="M26" s="24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260" t="s">
        <v>159</v>
      </c>
      <c r="Z26" s="289"/>
      <c r="AA26" s="289"/>
      <c r="AB26" s="290"/>
      <c r="AC26" s="290"/>
      <c r="AD26" s="290"/>
      <c r="AE26" s="290"/>
      <c r="AF26" s="291"/>
      <c r="AG26" s="290"/>
      <c r="AH26" s="290"/>
      <c r="AI26" s="172"/>
      <c r="AJ26" s="170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</row>
    <row r="27" spans="1:75" s="173" customFormat="1" ht="58" x14ac:dyDescent="0.35">
      <c r="A27" s="292" t="s">
        <v>23</v>
      </c>
      <c r="B27" s="396" t="s">
        <v>41</v>
      </c>
      <c r="C27" s="397"/>
      <c r="D27" s="396" t="s">
        <v>42</v>
      </c>
      <c r="E27" s="397"/>
      <c r="F27" s="396" t="s">
        <v>175</v>
      </c>
      <c r="G27" s="397"/>
      <c r="H27" s="398" t="s">
        <v>176</v>
      </c>
      <c r="I27" s="399"/>
      <c r="J27" s="400"/>
      <c r="K27" s="293" t="s">
        <v>44</v>
      </c>
      <c r="L27" s="294" t="s">
        <v>162</v>
      </c>
      <c r="M27" s="24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268" t="s">
        <v>164</v>
      </c>
      <c r="Z27" s="268" t="s">
        <v>165</v>
      </c>
      <c r="AA27" s="268" t="s">
        <v>166</v>
      </c>
      <c r="AB27" s="269" t="s">
        <v>167</v>
      </c>
      <c r="AC27" s="269" t="s">
        <v>168</v>
      </c>
      <c r="AD27" s="269" t="s">
        <v>169</v>
      </c>
      <c r="AE27" s="269" t="s">
        <v>170</v>
      </c>
      <c r="AF27" s="270" t="s">
        <v>171</v>
      </c>
      <c r="AG27" s="269" t="s">
        <v>172</v>
      </c>
      <c r="AH27" s="269" t="s">
        <v>173</v>
      </c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</row>
    <row r="28" spans="1:75" s="173" customFormat="1" x14ac:dyDescent="0.35">
      <c r="A28" s="271">
        <f>ROW()-ROW($A$27)</f>
        <v>1</v>
      </c>
      <c r="B28" s="392"/>
      <c r="C28" s="393"/>
      <c r="D28" s="392"/>
      <c r="E28" s="393"/>
      <c r="F28" s="392"/>
      <c r="G28" s="393"/>
      <c r="H28" s="365"/>
      <c r="I28" s="366"/>
      <c r="J28" s="367"/>
      <c r="K28" s="276"/>
      <c r="L28" s="277"/>
      <c r="M28" s="278" t="str">
        <f t="shared" ref="M28:M37" si="4">IF(AND($E$8="",$K$39&lt;&gt;0,K28&lt;&gt;0),"Kérjük, töltse ki a fejlécben az 'ÁFA levonási joggal rendelkezik' mezőt!",IF(L28&gt;K28,"FIGYELEM! Az egyéb forrás valamint a támogatás terhére elszámolni kívánt összeg együtt nem haladhatja meg a bruttó összeget!",""))</f>
        <v/>
      </c>
      <c r="Y28" s="280" t="e">
        <f>IF(#REF!="","",IF(AND(C28&gt;=$E$7,C28&lt;=$I$7),"IGEN","NEM"))</f>
        <v>#REF!</v>
      </c>
      <c r="Z28" s="280" t="e">
        <f>IF(#REF!="","",IF(AND(D28&gt;=$E$7,D28&lt;=$I$7+30),"IGEN","NEM"))</f>
        <v>#REF!</v>
      </c>
      <c r="AA28" s="280" t="e">
        <f>IF(#REF!="","",IF(AND(E28&gt;=$E$7,E28&lt;=$I$7+30),"IGEN","NEM"))</f>
        <v>#REF!</v>
      </c>
      <c r="AB28" s="281" t="e">
        <f>IF(#REF!="","",D28-C28)</f>
        <v>#REF!</v>
      </c>
      <c r="AC28" s="281" t="e">
        <f>IF(#REF!="","",E28-C28)</f>
        <v>#REF!</v>
      </c>
      <c r="AD28" s="281" t="e">
        <f>IF(#REF!="","",E28-D28)</f>
        <v>#REF!</v>
      </c>
      <c r="AE28" s="281" t="str">
        <f t="shared" ref="AE28:AE37" si="5">IF(K28=0,"",K28-I28-J28)</f>
        <v/>
      </c>
      <c r="AF28" s="282" t="str">
        <f t="shared" ref="AF28:AF37" si="6">IF(K28=0,"",ROUND(J28/I28,2))</f>
        <v/>
      </c>
      <c r="AG28" s="280" t="e">
        <f>IF(#REF!="","",IF(AND($E$8="igen",#REF!&lt;=I28),"IGEN",IF(AND($E$8&lt;&gt;"igen",#REF!&lt;=K28),"IGEN","NEM")))</f>
        <v>#REF!</v>
      </c>
      <c r="AH28" s="280" t="e">
        <f>IF(L28+#REF!=0,"",IF(AND($E$8="igen",L28+#REF!&lt;=I28),"IGEN",IF(AND($E$8&lt;&gt;"igen",L28+#REF!&lt;=K28),"IGEN","NEM")))</f>
        <v>#REF!</v>
      </c>
    </row>
    <row r="29" spans="1:75" s="173" customFormat="1" x14ac:dyDescent="0.35">
      <c r="A29" s="274">
        <f t="shared" ref="A29:A37" si="7">ROW()-ROW($A$27)</f>
        <v>2</v>
      </c>
      <c r="B29" s="392"/>
      <c r="C29" s="393"/>
      <c r="D29" s="392"/>
      <c r="E29" s="393"/>
      <c r="F29" s="392"/>
      <c r="G29" s="393"/>
      <c r="H29" s="365"/>
      <c r="I29" s="366"/>
      <c r="J29" s="367"/>
      <c r="K29" s="276"/>
      <c r="L29" s="277"/>
      <c r="M29" s="278" t="str">
        <f t="shared" si="4"/>
        <v/>
      </c>
      <c r="Y29" s="280" t="e">
        <f>IF(#REF!="","",IF(AND(C29&gt;=$E$7,C29&lt;=$I$7),"IGEN","NEM"))</f>
        <v>#REF!</v>
      </c>
      <c r="Z29" s="280" t="e">
        <f>IF(#REF!="","",IF(AND(D29&gt;=$E$7,D29&lt;=$I$7+30),"IGEN","NEM"))</f>
        <v>#REF!</v>
      </c>
      <c r="AA29" s="280" t="e">
        <f>IF(#REF!="","",IF(AND(E29&gt;=$E$7,E29&lt;=$I$7+30),"IGEN","NEM"))</f>
        <v>#REF!</v>
      </c>
      <c r="AB29" s="281" t="e">
        <f>IF(#REF!="","",D29-C29)</f>
        <v>#REF!</v>
      </c>
      <c r="AC29" s="281" t="e">
        <f>IF(#REF!="","",E29-C29)</f>
        <v>#REF!</v>
      </c>
      <c r="AD29" s="281" t="e">
        <f>IF(#REF!="","",E29-D29)</f>
        <v>#REF!</v>
      </c>
      <c r="AE29" s="281" t="str">
        <f t="shared" si="5"/>
        <v/>
      </c>
      <c r="AF29" s="282" t="str">
        <f t="shared" si="6"/>
        <v/>
      </c>
      <c r="AG29" s="280" t="e">
        <f>IF(#REF!="","",IF(AND($E$8="igen",#REF!&lt;=I29),"IGEN",IF(AND($E$8&lt;&gt;"igen",#REF!&lt;=K29),"IGEN","NEM")))</f>
        <v>#REF!</v>
      </c>
      <c r="AH29" s="280" t="e">
        <f>IF(L29+#REF!=0,"",IF(AND($E$8="igen",L29+#REF!&lt;=I29),"IGEN",IF(AND($E$8&lt;&gt;"igen",L29+#REF!&lt;=K29),"IGEN","NEM")))</f>
        <v>#REF!</v>
      </c>
    </row>
    <row r="30" spans="1:75" s="173" customFormat="1" x14ac:dyDescent="0.35">
      <c r="A30" s="274">
        <f t="shared" si="7"/>
        <v>3</v>
      </c>
      <c r="B30" s="392"/>
      <c r="C30" s="393"/>
      <c r="D30" s="392"/>
      <c r="E30" s="393"/>
      <c r="F30" s="392"/>
      <c r="G30" s="393"/>
      <c r="H30" s="365"/>
      <c r="I30" s="366"/>
      <c r="J30" s="367"/>
      <c r="K30" s="276"/>
      <c r="L30" s="277"/>
      <c r="M30" s="278" t="str">
        <f t="shared" si="4"/>
        <v/>
      </c>
      <c r="Y30" s="280" t="e">
        <f>IF(#REF!="","",IF(AND(C30&gt;=$E$7,C30&lt;=$I$7),"IGEN","NEM"))</f>
        <v>#REF!</v>
      </c>
      <c r="Z30" s="280" t="e">
        <f>IF(#REF!="","",IF(AND(D30&gt;=$E$7,D30&lt;=$I$7+30),"IGEN","NEM"))</f>
        <v>#REF!</v>
      </c>
      <c r="AA30" s="280" t="e">
        <f>IF(#REF!="","",IF(AND(E30&gt;=$E$7,E30&lt;=$I$7+30),"IGEN","NEM"))</f>
        <v>#REF!</v>
      </c>
      <c r="AB30" s="281" t="e">
        <f>IF(#REF!="","",D30-C30)</f>
        <v>#REF!</v>
      </c>
      <c r="AC30" s="281" t="e">
        <f>IF(#REF!="","",E30-C30)</f>
        <v>#REF!</v>
      </c>
      <c r="AD30" s="281" t="e">
        <f>IF(#REF!="","",E30-D30)</f>
        <v>#REF!</v>
      </c>
      <c r="AE30" s="281" t="str">
        <f t="shared" si="5"/>
        <v/>
      </c>
      <c r="AF30" s="282" t="str">
        <f t="shared" si="6"/>
        <v/>
      </c>
      <c r="AG30" s="280" t="e">
        <f>IF(#REF!="","",IF(AND($E$8="igen",#REF!&lt;=I30),"IGEN",IF(AND($E$8&lt;&gt;"igen",#REF!&lt;=K30),"IGEN","NEM")))</f>
        <v>#REF!</v>
      </c>
      <c r="AH30" s="280" t="e">
        <f>IF(L30+#REF!=0,"",IF(AND($E$8="igen",L30+#REF!&lt;=I30),"IGEN",IF(AND($E$8&lt;&gt;"igen",L30+#REF!&lt;=K30),"IGEN","NEM")))</f>
        <v>#REF!</v>
      </c>
    </row>
    <row r="31" spans="1:75" s="173" customFormat="1" x14ac:dyDescent="0.35">
      <c r="A31" s="274">
        <f t="shared" si="7"/>
        <v>4</v>
      </c>
      <c r="B31" s="392"/>
      <c r="C31" s="393"/>
      <c r="D31" s="392"/>
      <c r="E31" s="393"/>
      <c r="F31" s="392"/>
      <c r="G31" s="393"/>
      <c r="H31" s="365"/>
      <c r="I31" s="366"/>
      <c r="J31" s="367"/>
      <c r="K31" s="276"/>
      <c r="L31" s="277"/>
      <c r="M31" s="278" t="str">
        <f t="shared" si="4"/>
        <v/>
      </c>
      <c r="Y31" s="280" t="e">
        <f>IF(#REF!="","",IF(AND(C31&gt;=$E$7,C31&lt;=$I$7),"IGEN","NEM"))</f>
        <v>#REF!</v>
      </c>
      <c r="Z31" s="280" t="e">
        <f>IF(#REF!="","",IF(AND(D31&gt;=$E$7,D31&lt;=$I$7+30),"IGEN","NEM"))</f>
        <v>#REF!</v>
      </c>
      <c r="AA31" s="280" t="e">
        <f>IF(#REF!="","",IF(AND(E31&gt;=$E$7,E31&lt;=$I$7+30),"IGEN","NEM"))</f>
        <v>#REF!</v>
      </c>
      <c r="AB31" s="281" t="e">
        <f>IF(#REF!="","",D31-C31)</f>
        <v>#REF!</v>
      </c>
      <c r="AC31" s="281" t="e">
        <f>IF(#REF!="","",E31-C31)</f>
        <v>#REF!</v>
      </c>
      <c r="AD31" s="281" t="e">
        <f>IF(#REF!="","",E31-D31)</f>
        <v>#REF!</v>
      </c>
      <c r="AE31" s="281" t="str">
        <f t="shared" si="5"/>
        <v/>
      </c>
      <c r="AF31" s="282" t="str">
        <f t="shared" si="6"/>
        <v/>
      </c>
      <c r="AG31" s="280" t="e">
        <f>IF(#REF!="","",IF(AND($E$8="igen",#REF!&lt;=I31),"IGEN",IF(AND($E$8&lt;&gt;"igen",#REF!&lt;=K31),"IGEN","NEM")))</f>
        <v>#REF!</v>
      </c>
      <c r="AH31" s="280" t="e">
        <f>IF(L31+#REF!=0,"",IF(AND($E$8="igen",L31+#REF!&lt;=I31),"IGEN",IF(AND($E$8&lt;&gt;"igen",L31+#REF!&lt;=K31),"IGEN","NEM")))</f>
        <v>#REF!</v>
      </c>
    </row>
    <row r="32" spans="1:75" s="173" customFormat="1" x14ac:dyDescent="0.35">
      <c r="A32" s="274">
        <f t="shared" si="7"/>
        <v>5</v>
      </c>
      <c r="B32" s="392"/>
      <c r="C32" s="393"/>
      <c r="D32" s="392"/>
      <c r="E32" s="393"/>
      <c r="F32" s="392"/>
      <c r="G32" s="393"/>
      <c r="H32" s="365"/>
      <c r="I32" s="366"/>
      <c r="J32" s="367"/>
      <c r="K32" s="276"/>
      <c r="L32" s="277"/>
      <c r="M32" s="278" t="str">
        <f t="shared" si="4"/>
        <v/>
      </c>
      <c r="Y32" s="280" t="e">
        <f>IF(#REF!="","",IF(AND(C32&gt;=$E$7,C32&lt;=$I$7),"IGEN","NEM"))</f>
        <v>#REF!</v>
      </c>
      <c r="Z32" s="280" t="e">
        <f>IF(#REF!="","",IF(AND(D32&gt;=$E$7,D32&lt;=$I$7+30),"IGEN","NEM"))</f>
        <v>#REF!</v>
      </c>
      <c r="AA32" s="280" t="e">
        <f>IF(#REF!="","",IF(AND(E32&gt;=$E$7,E32&lt;=$I$7+30),"IGEN","NEM"))</f>
        <v>#REF!</v>
      </c>
      <c r="AB32" s="281" t="e">
        <f>IF(#REF!="","",D32-C32)</f>
        <v>#REF!</v>
      </c>
      <c r="AC32" s="281" t="e">
        <f>IF(#REF!="","",E32-C32)</f>
        <v>#REF!</v>
      </c>
      <c r="AD32" s="281" t="e">
        <f>IF(#REF!="","",E32-D32)</f>
        <v>#REF!</v>
      </c>
      <c r="AE32" s="281" t="str">
        <f t="shared" si="5"/>
        <v/>
      </c>
      <c r="AF32" s="282" t="str">
        <f t="shared" si="6"/>
        <v/>
      </c>
      <c r="AG32" s="280" t="e">
        <f>IF(#REF!="","",IF(AND($E$8="igen",#REF!&lt;=I32),"IGEN",IF(AND($E$8&lt;&gt;"igen",#REF!&lt;=K32),"IGEN","NEM")))</f>
        <v>#REF!</v>
      </c>
      <c r="AH32" s="280" t="e">
        <f>IF(L32+#REF!=0,"",IF(AND($E$8="igen",L32+#REF!&lt;=I32),"IGEN",IF(AND($E$8&lt;&gt;"igen",L32+#REF!&lt;=K32),"IGEN","NEM")))</f>
        <v>#REF!</v>
      </c>
    </row>
    <row r="33" spans="1:73" s="173" customFormat="1" x14ac:dyDescent="0.35">
      <c r="A33" s="274">
        <f t="shared" si="7"/>
        <v>6</v>
      </c>
      <c r="B33" s="392"/>
      <c r="C33" s="393"/>
      <c r="D33" s="392"/>
      <c r="E33" s="393"/>
      <c r="F33" s="392"/>
      <c r="G33" s="393"/>
      <c r="H33" s="365"/>
      <c r="I33" s="366"/>
      <c r="J33" s="367"/>
      <c r="K33" s="276"/>
      <c r="L33" s="277"/>
      <c r="M33" s="278" t="str">
        <f t="shared" si="4"/>
        <v/>
      </c>
      <c r="Y33" s="280" t="e">
        <f>IF(#REF!="","",IF(AND(C33&gt;=$E$7,C33&lt;=$I$7),"IGEN","NEM"))</f>
        <v>#REF!</v>
      </c>
      <c r="Z33" s="280" t="e">
        <f>IF(#REF!="","",IF(AND(D33&gt;=$E$7,D33&lt;=$I$7+30),"IGEN","NEM"))</f>
        <v>#REF!</v>
      </c>
      <c r="AA33" s="280" t="e">
        <f>IF(#REF!="","",IF(AND(E33&gt;=$E$7,E33&lt;=$I$7+30),"IGEN","NEM"))</f>
        <v>#REF!</v>
      </c>
      <c r="AB33" s="281" t="e">
        <f>IF(#REF!="","",D33-C33)</f>
        <v>#REF!</v>
      </c>
      <c r="AC33" s="281" t="e">
        <f>IF(#REF!="","",E33-C33)</f>
        <v>#REF!</v>
      </c>
      <c r="AD33" s="281" t="e">
        <f>IF(#REF!="","",E33-D33)</f>
        <v>#REF!</v>
      </c>
      <c r="AE33" s="281" t="str">
        <f t="shared" si="5"/>
        <v/>
      </c>
      <c r="AF33" s="282" t="str">
        <f t="shared" si="6"/>
        <v/>
      </c>
      <c r="AG33" s="280" t="e">
        <f>IF(#REF!="","",IF(AND($E$8="igen",#REF!&lt;=I33),"IGEN",IF(AND($E$8&lt;&gt;"igen",#REF!&lt;=K33),"IGEN","NEM")))</f>
        <v>#REF!</v>
      </c>
      <c r="AH33" s="280" t="e">
        <f>IF(L33+#REF!=0,"",IF(AND($E$8="igen",L33+#REF!&lt;=I33),"IGEN",IF(AND($E$8&lt;&gt;"igen",L33+#REF!&lt;=K33),"IGEN","NEM")))</f>
        <v>#REF!</v>
      </c>
    </row>
    <row r="34" spans="1:73" s="173" customFormat="1" x14ac:dyDescent="0.35">
      <c r="A34" s="274">
        <f t="shared" si="7"/>
        <v>7</v>
      </c>
      <c r="B34" s="392"/>
      <c r="C34" s="393"/>
      <c r="D34" s="392"/>
      <c r="E34" s="393"/>
      <c r="F34" s="392"/>
      <c r="G34" s="393"/>
      <c r="H34" s="365"/>
      <c r="I34" s="366"/>
      <c r="J34" s="367"/>
      <c r="K34" s="276"/>
      <c r="L34" s="277"/>
      <c r="M34" s="278" t="str">
        <f t="shared" si="4"/>
        <v/>
      </c>
      <c r="Y34" s="280" t="e">
        <f>IF(#REF!="","",IF(AND(C34&gt;=$E$7,C34&lt;=$I$7),"IGEN","NEM"))</f>
        <v>#REF!</v>
      </c>
      <c r="Z34" s="280" t="e">
        <f>IF(#REF!="","",IF(AND(D34&gt;=$E$7,D34&lt;=$I$7+30),"IGEN","NEM"))</f>
        <v>#REF!</v>
      </c>
      <c r="AA34" s="280" t="e">
        <f>IF(#REF!="","",IF(AND(E34&gt;=$E$7,E34&lt;=$I$7+30),"IGEN","NEM"))</f>
        <v>#REF!</v>
      </c>
      <c r="AB34" s="281" t="e">
        <f>IF(#REF!="","",D34-C34)</f>
        <v>#REF!</v>
      </c>
      <c r="AC34" s="281" t="e">
        <f>IF(#REF!="","",E34-C34)</f>
        <v>#REF!</v>
      </c>
      <c r="AD34" s="281" t="e">
        <f>IF(#REF!="","",E34-D34)</f>
        <v>#REF!</v>
      </c>
      <c r="AE34" s="281" t="str">
        <f t="shared" si="5"/>
        <v/>
      </c>
      <c r="AF34" s="282" t="str">
        <f t="shared" si="6"/>
        <v/>
      </c>
      <c r="AG34" s="280" t="e">
        <f>IF(#REF!="","",IF(AND($E$8="igen",#REF!&lt;=I34),"IGEN",IF(AND($E$8&lt;&gt;"igen",#REF!&lt;=K34),"IGEN","NEM")))</f>
        <v>#REF!</v>
      </c>
      <c r="AH34" s="280" t="e">
        <f>IF(L34+#REF!=0,"",IF(AND($E$8="igen",L34+#REF!&lt;=I34),"IGEN",IF(AND($E$8&lt;&gt;"igen",L34+#REF!&lt;=K34),"IGEN","NEM")))</f>
        <v>#REF!</v>
      </c>
    </row>
    <row r="35" spans="1:73" s="173" customFormat="1" x14ac:dyDescent="0.35">
      <c r="A35" s="274">
        <f t="shared" si="7"/>
        <v>8</v>
      </c>
      <c r="B35" s="392"/>
      <c r="C35" s="393"/>
      <c r="D35" s="392"/>
      <c r="E35" s="393"/>
      <c r="F35" s="392"/>
      <c r="G35" s="393"/>
      <c r="H35" s="365"/>
      <c r="I35" s="366"/>
      <c r="J35" s="367"/>
      <c r="K35" s="276"/>
      <c r="L35" s="277"/>
      <c r="M35" s="278" t="str">
        <f t="shared" si="4"/>
        <v/>
      </c>
      <c r="Y35" s="280" t="e">
        <f>IF(#REF!="","",IF(AND(C35&gt;=$E$7,C35&lt;=$I$7),"IGEN","NEM"))</f>
        <v>#REF!</v>
      </c>
      <c r="Z35" s="280" t="e">
        <f>IF(#REF!="","",IF(AND(D35&gt;=$E$7,D35&lt;=$I$7+30),"IGEN","NEM"))</f>
        <v>#REF!</v>
      </c>
      <c r="AA35" s="280" t="e">
        <f>IF(#REF!="","",IF(AND(E35&gt;=$E$7,E35&lt;=$I$7+30),"IGEN","NEM"))</f>
        <v>#REF!</v>
      </c>
      <c r="AB35" s="281" t="e">
        <f>IF(#REF!="","",D35-C35)</f>
        <v>#REF!</v>
      </c>
      <c r="AC35" s="281" t="e">
        <f>IF(#REF!="","",E35-C35)</f>
        <v>#REF!</v>
      </c>
      <c r="AD35" s="281" t="e">
        <f>IF(#REF!="","",E35-D35)</f>
        <v>#REF!</v>
      </c>
      <c r="AE35" s="281" t="str">
        <f t="shared" si="5"/>
        <v/>
      </c>
      <c r="AF35" s="282" t="str">
        <f t="shared" si="6"/>
        <v/>
      </c>
      <c r="AG35" s="280" t="e">
        <f>IF(#REF!="","",IF(AND($E$8="igen",#REF!&lt;=I35),"IGEN",IF(AND($E$8&lt;&gt;"igen",#REF!&lt;=K35),"IGEN","NEM")))</f>
        <v>#REF!</v>
      </c>
      <c r="AH35" s="280" t="e">
        <f>IF(L35+#REF!=0,"",IF(AND($E$8="igen",L35+#REF!&lt;=I35),"IGEN",IF(AND($E$8&lt;&gt;"igen",L35+#REF!&lt;=K35),"IGEN","NEM")))</f>
        <v>#REF!</v>
      </c>
    </row>
    <row r="36" spans="1:73" s="173" customFormat="1" x14ac:dyDescent="0.35">
      <c r="A36" s="274">
        <f t="shared" si="7"/>
        <v>9</v>
      </c>
      <c r="B36" s="392"/>
      <c r="C36" s="393"/>
      <c r="D36" s="392"/>
      <c r="E36" s="393"/>
      <c r="F36" s="392"/>
      <c r="G36" s="393"/>
      <c r="H36" s="365"/>
      <c r="I36" s="366"/>
      <c r="J36" s="367"/>
      <c r="K36" s="276"/>
      <c r="L36" s="277"/>
      <c r="M36" s="278" t="str">
        <f t="shared" si="4"/>
        <v/>
      </c>
      <c r="Y36" s="280" t="e">
        <f>IF(#REF!="","",IF(AND(C36&gt;=$E$7,C36&lt;=$I$7),"IGEN","NEM"))</f>
        <v>#REF!</v>
      </c>
      <c r="Z36" s="280" t="e">
        <f>IF(#REF!="","",IF(AND(D36&gt;=$E$7,D36&lt;=$I$7+30),"IGEN","NEM"))</f>
        <v>#REF!</v>
      </c>
      <c r="AA36" s="280" t="e">
        <f>IF(#REF!="","",IF(AND(E36&gt;=$E$7,E36&lt;=$I$7+30),"IGEN","NEM"))</f>
        <v>#REF!</v>
      </c>
      <c r="AB36" s="281" t="e">
        <f>IF(#REF!="","",D36-C36)</f>
        <v>#REF!</v>
      </c>
      <c r="AC36" s="281" t="e">
        <f>IF(#REF!="","",E36-C36)</f>
        <v>#REF!</v>
      </c>
      <c r="AD36" s="281" t="e">
        <f>IF(#REF!="","",E36-D36)</f>
        <v>#REF!</v>
      </c>
      <c r="AE36" s="281" t="str">
        <f t="shared" si="5"/>
        <v/>
      </c>
      <c r="AF36" s="282" t="str">
        <f t="shared" si="6"/>
        <v/>
      </c>
      <c r="AG36" s="280" t="e">
        <f>IF(#REF!="","",IF(AND($E$8="igen",#REF!&lt;=I36),"IGEN",IF(AND($E$8&lt;&gt;"igen",#REF!&lt;=K36),"IGEN","NEM")))</f>
        <v>#REF!</v>
      </c>
      <c r="AH36" s="280" t="e">
        <f>IF(L36+#REF!=0,"",IF(AND($E$8="igen",L36+#REF!&lt;=I36),"IGEN",IF(AND($E$8&lt;&gt;"igen",L36+#REF!&lt;=K36),"IGEN","NEM")))</f>
        <v>#REF!</v>
      </c>
    </row>
    <row r="37" spans="1:73" s="173" customFormat="1" ht="15" thickBot="1" x14ac:dyDescent="0.4">
      <c r="A37" s="274">
        <f t="shared" si="7"/>
        <v>10</v>
      </c>
      <c r="B37" s="392"/>
      <c r="C37" s="393"/>
      <c r="D37" s="392"/>
      <c r="E37" s="393"/>
      <c r="F37" s="392"/>
      <c r="G37" s="393"/>
      <c r="H37" s="365"/>
      <c r="I37" s="366"/>
      <c r="J37" s="367"/>
      <c r="K37" s="276"/>
      <c r="L37" s="277"/>
      <c r="M37" s="278" t="str">
        <f t="shared" si="4"/>
        <v/>
      </c>
      <c r="Y37" s="280" t="e">
        <f>IF(#REF!="","",IF(AND(C37&gt;=$E$7,C37&lt;=$I$7),"IGEN","NEM"))</f>
        <v>#REF!</v>
      </c>
      <c r="Z37" s="280" t="e">
        <f>IF(#REF!="","",IF(AND(D37&gt;=$E$7,D37&lt;=$I$7+30),"IGEN","NEM"))</f>
        <v>#REF!</v>
      </c>
      <c r="AA37" s="280" t="e">
        <f>IF(#REF!="","",IF(AND(E37&gt;=$E$7,E37&lt;=$I$7+30),"IGEN","NEM"))</f>
        <v>#REF!</v>
      </c>
      <c r="AB37" s="281" t="e">
        <f>IF(#REF!="","",D37-C37)</f>
        <v>#REF!</v>
      </c>
      <c r="AC37" s="281" t="e">
        <f>IF(#REF!="","",E37-C37)</f>
        <v>#REF!</v>
      </c>
      <c r="AD37" s="281" t="e">
        <f>IF(#REF!="","",E37-D37)</f>
        <v>#REF!</v>
      </c>
      <c r="AE37" s="281" t="str">
        <f t="shared" si="5"/>
        <v/>
      </c>
      <c r="AF37" s="282" t="str">
        <f t="shared" si="6"/>
        <v/>
      </c>
      <c r="AG37" s="280" t="e">
        <f>IF(#REF!="","",IF(AND($E$8="igen",#REF!&lt;=I37),"IGEN",IF(AND($E$8&lt;&gt;"igen",#REF!&lt;=K37),"IGEN","NEM")))</f>
        <v>#REF!</v>
      </c>
      <c r="AH37" s="280" t="e">
        <f>IF(L37+#REF!=0,"",IF(AND($E$8="igen",L37+#REF!&lt;=I37),"IGEN",IF(AND($E$8&lt;&gt;"igen",L37+#REF!&lt;=K37),"IGEN","NEM")))</f>
        <v>#REF!</v>
      </c>
    </row>
    <row r="38" spans="1:73" s="175" customFormat="1" ht="16" thickBot="1" x14ac:dyDescent="0.4">
      <c r="A38" s="295"/>
      <c r="B38" s="296"/>
      <c r="C38" s="297"/>
      <c r="D38" s="297"/>
      <c r="E38" s="298"/>
      <c r="F38" s="299"/>
      <c r="G38" s="300"/>
      <c r="H38" s="299"/>
      <c r="I38" s="301"/>
      <c r="J38" s="301"/>
      <c r="K38" s="301"/>
      <c r="L38" s="302"/>
      <c r="M38" s="303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304"/>
      <c r="Z38" s="304"/>
      <c r="AA38" s="304"/>
      <c r="AB38" s="305"/>
      <c r="AC38" s="305"/>
      <c r="AD38" s="305"/>
      <c r="AE38" s="305"/>
      <c r="AF38" s="306"/>
      <c r="AG38" s="307"/>
      <c r="AH38" s="307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</row>
    <row r="39" spans="1:73" s="177" customFormat="1" ht="16" thickBot="1" x14ac:dyDescent="0.4">
      <c r="A39" s="308"/>
      <c r="B39" s="309"/>
      <c r="C39" s="310"/>
      <c r="D39" s="310"/>
      <c r="E39" s="310"/>
      <c r="F39" s="311"/>
      <c r="G39" s="311"/>
      <c r="H39" s="311"/>
      <c r="I39" s="312">
        <f>SUM(I15:I25,K27:K38)</f>
        <v>0</v>
      </c>
      <c r="J39" s="313">
        <f>SUM(J15:J25)</f>
        <v>0</v>
      </c>
      <c r="K39" s="314">
        <f>SUM(K15:K38)</f>
        <v>0</v>
      </c>
      <c r="L39" s="314">
        <f>SUM(L15:L38)</f>
        <v>0</v>
      </c>
      <c r="M39" s="315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304"/>
      <c r="Z39" s="304"/>
      <c r="AA39" s="304"/>
      <c r="AB39" s="305"/>
      <c r="AC39" s="305"/>
      <c r="AD39" s="305"/>
      <c r="AE39" s="305"/>
      <c r="AF39" s="306"/>
      <c r="AG39" s="305"/>
      <c r="AH39" s="305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</row>
    <row r="40" spans="1:73" s="179" customFormat="1" x14ac:dyDescent="0.35">
      <c r="A40" s="316" t="s">
        <v>36</v>
      </c>
      <c r="B40" s="317"/>
      <c r="C40" s="318"/>
      <c r="D40" s="318"/>
      <c r="E40" s="318"/>
      <c r="F40" s="319"/>
      <c r="G40" s="320"/>
      <c r="H40" s="319"/>
      <c r="I40" s="321"/>
      <c r="J40" s="321"/>
      <c r="K40" s="321"/>
      <c r="L40" s="321"/>
      <c r="M40" s="320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304"/>
      <c r="Z40" s="304"/>
      <c r="AA40" s="304"/>
      <c r="AB40" s="305"/>
      <c r="AC40" s="305"/>
      <c r="AD40" s="305"/>
      <c r="AE40" s="305"/>
      <c r="AF40" s="306"/>
      <c r="AG40" s="305"/>
      <c r="AH40" s="305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</row>
    <row r="41" spans="1:73" s="179" customFormat="1" ht="65" customHeight="1" x14ac:dyDescent="0.35">
      <c r="A41" s="390" t="s">
        <v>177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20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304"/>
      <c r="Z41" s="304"/>
      <c r="AA41" s="304"/>
      <c r="AB41" s="305"/>
      <c r="AC41" s="305"/>
      <c r="AD41" s="305"/>
      <c r="AE41" s="305"/>
      <c r="AF41" s="306"/>
      <c r="AG41" s="305"/>
      <c r="AH41" s="305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</row>
    <row r="42" spans="1:73" s="179" customFormat="1" x14ac:dyDescent="0.35">
      <c r="A42" s="318"/>
      <c r="B42" s="317"/>
      <c r="C42" s="318"/>
      <c r="D42" s="318"/>
      <c r="E42" s="318"/>
      <c r="F42" s="319"/>
      <c r="G42" s="320"/>
      <c r="H42" s="319"/>
      <c r="I42" s="321"/>
      <c r="J42" s="321"/>
      <c r="K42" s="321"/>
      <c r="L42" s="321"/>
      <c r="M42" s="320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304"/>
      <c r="Z42" s="304"/>
      <c r="AA42" s="304"/>
      <c r="AB42" s="305"/>
      <c r="AC42" s="305"/>
      <c r="AD42" s="305"/>
      <c r="AE42" s="305"/>
      <c r="AF42" s="306"/>
      <c r="AG42" s="305"/>
      <c r="AH42" s="305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</row>
    <row r="43" spans="1:73" s="179" customFormat="1" x14ac:dyDescent="0.35">
      <c r="A43" s="322" t="s">
        <v>37</v>
      </c>
      <c r="B43" s="317"/>
      <c r="C43" s="318"/>
      <c r="D43" s="318"/>
      <c r="E43" s="318"/>
      <c r="F43" s="319"/>
      <c r="G43" s="319"/>
      <c r="H43" s="319"/>
      <c r="I43" s="321"/>
      <c r="J43" s="321"/>
      <c r="K43" s="321"/>
      <c r="L43" s="321"/>
      <c r="M43" s="320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304"/>
      <c r="Z43" s="304"/>
      <c r="AA43" s="304"/>
      <c r="AB43" s="305"/>
      <c r="AC43" s="305"/>
      <c r="AD43" s="305"/>
      <c r="AE43" s="305"/>
      <c r="AF43" s="306"/>
      <c r="AG43" s="305"/>
      <c r="AH43" s="305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</row>
    <row r="44" spans="1:73" s="179" customFormat="1" x14ac:dyDescent="0.35">
      <c r="A44" s="318"/>
      <c r="B44" s="323"/>
      <c r="C44" s="324"/>
      <c r="D44" s="318"/>
      <c r="E44" s="318"/>
      <c r="F44" s="319"/>
      <c r="G44" s="319"/>
      <c r="H44" s="319"/>
      <c r="I44" s="321"/>
      <c r="J44" s="321"/>
      <c r="K44" s="321"/>
      <c r="L44" s="321"/>
      <c r="M44" s="320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304"/>
      <c r="Z44" s="304"/>
      <c r="AA44" s="304"/>
      <c r="AB44" s="305"/>
      <c r="AC44" s="305"/>
      <c r="AD44" s="305"/>
      <c r="AE44" s="305"/>
      <c r="AF44" s="306"/>
      <c r="AG44" s="305"/>
      <c r="AH44" s="305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</row>
    <row r="45" spans="1:73" s="179" customFormat="1" x14ac:dyDescent="0.35">
      <c r="A45" s="318"/>
      <c r="B45" s="323"/>
      <c r="C45" s="324"/>
      <c r="D45" s="318"/>
      <c r="E45" s="318"/>
      <c r="F45" s="319"/>
      <c r="G45" s="319"/>
      <c r="H45" s="319"/>
      <c r="I45" s="321"/>
      <c r="J45" s="321"/>
      <c r="K45" s="321"/>
      <c r="L45" s="321"/>
      <c r="M45" s="320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304"/>
      <c r="Z45" s="304"/>
      <c r="AA45" s="304"/>
      <c r="AB45" s="305"/>
      <c r="AC45" s="305"/>
      <c r="AD45" s="305"/>
      <c r="AE45" s="305"/>
      <c r="AF45" s="306"/>
      <c r="AG45" s="305"/>
      <c r="AH45" s="305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</row>
    <row r="46" spans="1:73" s="179" customFormat="1" x14ac:dyDescent="0.35">
      <c r="A46" s="318"/>
      <c r="B46" s="317"/>
      <c r="C46" s="318"/>
      <c r="D46" s="391" t="s">
        <v>38</v>
      </c>
      <c r="E46" s="391"/>
      <c r="F46" s="391"/>
      <c r="G46" s="391"/>
      <c r="H46" s="319"/>
      <c r="I46" s="321"/>
      <c r="J46" s="321"/>
      <c r="K46" s="321"/>
      <c r="L46" s="321"/>
      <c r="M46" s="320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304"/>
      <c r="Z46" s="304"/>
      <c r="AA46" s="304"/>
      <c r="AB46" s="305"/>
      <c r="AC46" s="305"/>
      <c r="AD46" s="305"/>
      <c r="AE46" s="305"/>
      <c r="AF46" s="306"/>
      <c r="AG46" s="305"/>
      <c r="AH46" s="305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</row>
    <row r="47" spans="1:73" s="179" customFormat="1" x14ac:dyDescent="0.35">
      <c r="A47" s="318"/>
      <c r="B47" s="317"/>
      <c r="C47" s="318"/>
      <c r="D47" s="391" t="s">
        <v>39</v>
      </c>
      <c r="E47" s="391"/>
      <c r="F47" s="391"/>
      <c r="G47" s="391"/>
      <c r="H47" s="319"/>
      <c r="I47" s="321"/>
      <c r="J47" s="321"/>
      <c r="K47" s="321"/>
      <c r="L47" s="321"/>
      <c r="M47" s="320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304"/>
      <c r="Z47" s="304"/>
      <c r="AA47" s="304"/>
      <c r="AB47" s="305"/>
      <c r="AC47" s="305"/>
      <c r="AD47" s="305"/>
      <c r="AE47" s="305"/>
      <c r="AF47" s="306"/>
      <c r="AG47" s="305"/>
      <c r="AH47" s="305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</row>
    <row r="48" spans="1:73" s="181" customFormat="1" x14ac:dyDescent="0.35">
      <c r="A48" s="318"/>
      <c r="B48" s="317"/>
      <c r="C48" s="318"/>
      <c r="D48" s="318"/>
      <c r="E48" s="391"/>
      <c r="F48" s="391"/>
      <c r="G48" s="320"/>
      <c r="H48" s="319"/>
      <c r="I48" s="321"/>
      <c r="J48" s="321"/>
      <c r="K48" s="321"/>
      <c r="L48" s="321"/>
      <c r="M48" s="325"/>
      <c r="Y48" s="326"/>
      <c r="Z48" s="326"/>
      <c r="AA48" s="326"/>
      <c r="AB48" s="290"/>
      <c r="AC48" s="290"/>
      <c r="AD48" s="290"/>
      <c r="AE48" s="290"/>
      <c r="AF48" s="291"/>
      <c r="AG48" s="290"/>
      <c r="AH48" s="290"/>
    </row>
    <row r="49" spans="1:34" s="181" customFormat="1" x14ac:dyDescent="0.35">
      <c r="A49" s="318"/>
      <c r="B49" s="317"/>
      <c r="C49" s="318"/>
      <c r="D49" s="318"/>
      <c r="E49" s="391"/>
      <c r="F49" s="391"/>
      <c r="G49" s="320"/>
      <c r="H49" s="319"/>
      <c r="I49" s="321"/>
      <c r="J49" s="321"/>
      <c r="K49" s="321"/>
      <c r="L49" s="321"/>
      <c r="M49" s="325"/>
      <c r="Y49" s="326"/>
      <c r="Z49" s="326"/>
      <c r="AA49" s="326"/>
      <c r="AB49" s="290"/>
      <c r="AC49" s="290"/>
      <c r="AD49" s="290"/>
      <c r="AE49" s="290"/>
      <c r="AF49" s="291"/>
      <c r="AG49" s="290"/>
      <c r="AH49" s="290"/>
    </row>
    <row r="50" spans="1:34" s="181" customFormat="1" ht="15" customHeight="1" x14ac:dyDescent="0.35">
      <c r="A50" s="318"/>
      <c r="B50" s="317"/>
      <c r="C50" s="318"/>
      <c r="D50" s="318"/>
      <c r="E50" s="318"/>
      <c r="F50" s="319"/>
      <c r="G50" s="320"/>
      <c r="H50" s="319"/>
      <c r="I50" s="321"/>
      <c r="J50" s="321"/>
      <c r="K50" s="321"/>
      <c r="L50" s="321"/>
      <c r="M50" s="325"/>
      <c r="Y50" s="326"/>
      <c r="Z50" s="326"/>
      <c r="AA50" s="326"/>
      <c r="AB50" s="290"/>
      <c r="AC50" s="290"/>
      <c r="AD50" s="290"/>
      <c r="AE50" s="290"/>
      <c r="AF50" s="291"/>
      <c r="AG50" s="290"/>
      <c r="AH50" s="290"/>
    </row>
    <row r="51" spans="1:34" s="180" customFormat="1" x14ac:dyDescent="0.35">
      <c r="A51" s="318"/>
      <c r="B51" s="317"/>
      <c r="C51" s="318"/>
      <c r="D51" s="318"/>
      <c r="E51" s="318"/>
      <c r="F51" s="319"/>
      <c r="G51" s="320"/>
      <c r="H51" s="319"/>
      <c r="I51" s="321"/>
      <c r="J51" s="321"/>
      <c r="K51" s="321"/>
      <c r="L51" s="321"/>
      <c r="M51" s="325"/>
      <c r="Y51" s="327"/>
      <c r="Z51" s="327"/>
      <c r="AA51" s="327"/>
      <c r="AB51" s="328"/>
      <c r="AC51" s="328"/>
      <c r="AD51" s="328"/>
      <c r="AE51" s="328"/>
      <c r="AF51" s="329"/>
      <c r="AG51" s="328"/>
      <c r="AH51" s="328"/>
    </row>
    <row r="52" spans="1:34" s="180" customFormat="1" x14ac:dyDescent="0.35">
      <c r="A52" s="318"/>
      <c r="B52" s="317"/>
      <c r="C52" s="318"/>
      <c r="D52" s="318"/>
      <c r="E52" s="318"/>
      <c r="F52" s="319"/>
      <c r="G52" s="320"/>
      <c r="H52" s="319"/>
      <c r="I52" s="321"/>
      <c r="J52" s="321"/>
      <c r="K52" s="321"/>
      <c r="L52" s="321"/>
      <c r="M52" s="325"/>
      <c r="Y52" s="327"/>
      <c r="Z52" s="327"/>
      <c r="AA52" s="327"/>
      <c r="AB52" s="328"/>
      <c r="AC52" s="328"/>
      <c r="AD52" s="328"/>
      <c r="AE52" s="328"/>
      <c r="AF52" s="329"/>
      <c r="AG52" s="328"/>
      <c r="AH52" s="328"/>
    </row>
    <row r="53" spans="1:34" s="180" customFormat="1" x14ac:dyDescent="0.35">
      <c r="A53" s="318"/>
      <c r="B53" s="317"/>
      <c r="C53" s="318"/>
      <c r="D53" s="318"/>
      <c r="E53" s="318"/>
      <c r="F53" s="319"/>
      <c r="G53" s="320"/>
      <c r="H53" s="319"/>
      <c r="I53" s="321"/>
      <c r="J53" s="321"/>
      <c r="K53" s="321"/>
      <c r="L53" s="321"/>
      <c r="M53" s="325"/>
      <c r="Y53" s="327"/>
      <c r="Z53" s="327"/>
      <c r="AA53" s="327"/>
      <c r="AB53" s="328"/>
      <c r="AC53" s="328"/>
      <c r="AD53" s="328"/>
      <c r="AE53" s="328"/>
      <c r="AF53" s="329"/>
      <c r="AG53" s="328"/>
      <c r="AH53" s="328"/>
    </row>
    <row r="54" spans="1:34" s="180" customFormat="1" x14ac:dyDescent="0.35">
      <c r="A54" s="318"/>
      <c r="B54" s="317"/>
      <c r="C54" s="318"/>
      <c r="D54" s="318"/>
      <c r="E54" s="318"/>
      <c r="F54" s="319"/>
      <c r="G54" s="320"/>
      <c r="H54" s="319"/>
      <c r="I54" s="321"/>
      <c r="J54" s="321"/>
      <c r="K54" s="321"/>
      <c r="L54" s="321"/>
      <c r="M54" s="325"/>
      <c r="Y54" s="327"/>
      <c r="Z54" s="327"/>
      <c r="AA54" s="327"/>
      <c r="AB54" s="328"/>
      <c r="AC54" s="328"/>
      <c r="AD54" s="328"/>
      <c r="AE54" s="328"/>
      <c r="AF54" s="329"/>
      <c r="AG54" s="328"/>
      <c r="AH54" s="328"/>
    </row>
    <row r="55" spans="1:34" s="180" customFormat="1" x14ac:dyDescent="0.35">
      <c r="A55" s="318"/>
      <c r="B55" s="317"/>
      <c r="C55" s="318"/>
      <c r="D55" s="318"/>
      <c r="E55" s="318"/>
      <c r="F55" s="319"/>
      <c r="G55" s="320"/>
      <c r="H55" s="319"/>
      <c r="I55" s="321"/>
      <c r="J55" s="321"/>
      <c r="K55" s="321"/>
      <c r="L55" s="321"/>
      <c r="M55" s="325"/>
      <c r="Y55" s="327"/>
      <c r="Z55" s="327"/>
      <c r="AA55" s="327"/>
      <c r="AB55" s="328"/>
      <c r="AC55" s="328"/>
      <c r="AD55" s="328"/>
      <c r="AE55" s="328"/>
      <c r="AF55" s="329"/>
      <c r="AG55" s="328"/>
      <c r="AH55" s="328"/>
    </row>
    <row r="56" spans="1:34" s="180" customFormat="1" x14ac:dyDescent="0.35">
      <c r="A56" s="318"/>
      <c r="B56" s="317"/>
      <c r="C56" s="318"/>
      <c r="D56" s="318"/>
      <c r="E56" s="318"/>
      <c r="F56" s="319"/>
      <c r="G56" s="320"/>
      <c r="H56" s="319"/>
      <c r="I56" s="321"/>
      <c r="J56" s="321"/>
      <c r="K56" s="321"/>
      <c r="L56" s="321"/>
      <c r="M56" s="325"/>
      <c r="Y56" s="327"/>
      <c r="Z56" s="327"/>
      <c r="AA56" s="327"/>
      <c r="AB56" s="328"/>
      <c r="AC56" s="328"/>
      <c r="AD56" s="328"/>
      <c r="AE56" s="328"/>
      <c r="AF56" s="329"/>
      <c r="AG56" s="328"/>
      <c r="AH56" s="328"/>
    </row>
    <row r="57" spans="1:34" s="180" customFormat="1" x14ac:dyDescent="0.35">
      <c r="A57" s="318"/>
      <c r="B57" s="317"/>
      <c r="C57" s="318"/>
      <c r="D57" s="318"/>
      <c r="E57" s="318"/>
      <c r="F57" s="319"/>
      <c r="G57" s="320"/>
      <c r="H57" s="319"/>
      <c r="I57" s="321"/>
      <c r="J57" s="321"/>
      <c r="K57" s="321"/>
      <c r="L57" s="321"/>
      <c r="M57" s="325"/>
      <c r="Y57" s="327"/>
      <c r="Z57" s="327"/>
      <c r="AA57" s="327"/>
      <c r="AB57" s="328"/>
      <c r="AC57" s="328"/>
      <c r="AD57" s="328"/>
      <c r="AE57" s="328"/>
      <c r="AF57" s="329"/>
      <c r="AG57" s="328"/>
      <c r="AH57" s="328"/>
    </row>
    <row r="58" spans="1:34" s="180" customFormat="1" x14ac:dyDescent="0.35">
      <c r="A58" s="318"/>
      <c r="B58" s="317"/>
      <c r="C58" s="318"/>
      <c r="D58" s="318"/>
      <c r="E58" s="318"/>
      <c r="F58" s="319"/>
      <c r="G58" s="320"/>
      <c r="H58" s="319"/>
      <c r="I58" s="321"/>
      <c r="J58" s="321"/>
      <c r="K58" s="321"/>
      <c r="L58" s="321"/>
      <c r="M58" s="325"/>
      <c r="Y58" s="327"/>
      <c r="Z58" s="327"/>
      <c r="AA58" s="327"/>
      <c r="AB58" s="328"/>
      <c r="AC58" s="328"/>
      <c r="AD58" s="328"/>
      <c r="AE58" s="328"/>
      <c r="AF58" s="329"/>
      <c r="AG58" s="328"/>
      <c r="AH58" s="328"/>
    </row>
    <row r="59" spans="1:34" s="180" customFormat="1" x14ac:dyDescent="0.35">
      <c r="A59" s="318"/>
      <c r="B59" s="317"/>
      <c r="C59" s="318"/>
      <c r="D59" s="318"/>
      <c r="E59" s="318"/>
      <c r="F59" s="319"/>
      <c r="G59" s="320"/>
      <c r="H59" s="319"/>
      <c r="I59" s="321"/>
      <c r="J59" s="321"/>
      <c r="K59" s="321"/>
      <c r="L59" s="321"/>
      <c r="M59" s="325"/>
      <c r="Y59" s="327"/>
      <c r="Z59" s="327"/>
      <c r="AA59" s="327"/>
      <c r="AB59" s="328"/>
      <c r="AC59" s="328"/>
      <c r="AD59" s="328"/>
      <c r="AE59" s="328"/>
      <c r="AF59" s="329"/>
      <c r="AG59" s="328"/>
      <c r="AH59" s="328"/>
    </row>
    <row r="60" spans="1:34" s="180" customFormat="1" x14ac:dyDescent="0.35">
      <c r="A60" s="318"/>
      <c r="B60" s="317"/>
      <c r="C60" s="318"/>
      <c r="D60" s="318"/>
      <c r="E60" s="318"/>
      <c r="F60" s="319"/>
      <c r="G60" s="320"/>
      <c r="H60" s="319"/>
      <c r="I60" s="321"/>
      <c r="J60" s="321"/>
      <c r="K60" s="321"/>
      <c r="L60" s="321"/>
      <c r="M60" s="325"/>
      <c r="Y60" s="327"/>
      <c r="Z60" s="327"/>
      <c r="AA60" s="327"/>
      <c r="AB60" s="328"/>
      <c r="AC60" s="328"/>
      <c r="AD60" s="328"/>
      <c r="AE60" s="328"/>
      <c r="AF60" s="329"/>
      <c r="AG60" s="328"/>
      <c r="AH60" s="328"/>
    </row>
    <row r="61" spans="1:34" s="180" customFormat="1" x14ac:dyDescent="0.35">
      <c r="A61" s="318"/>
      <c r="B61" s="317"/>
      <c r="C61" s="318"/>
      <c r="D61" s="318"/>
      <c r="E61" s="318"/>
      <c r="F61" s="319"/>
      <c r="G61" s="320"/>
      <c r="H61" s="319"/>
      <c r="I61" s="321"/>
      <c r="J61" s="321"/>
      <c r="K61" s="321"/>
      <c r="L61" s="321"/>
      <c r="M61" s="325"/>
      <c r="Y61" s="327"/>
      <c r="Z61" s="327"/>
      <c r="AA61" s="327"/>
      <c r="AB61" s="328"/>
      <c r="AC61" s="328"/>
      <c r="AD61" s="328"/>
      <c r="AE61" s="328"/>
      <c r="AF61" s="329"/>
      <c r="AG61" s="328"/>
      <c r="AH61" s="328"/>
    </row>
    <row r="62" spans="1:34" s="180" customFormat="1" x14ac:dyDescent="0.35">
      <c r="A62" s="318"/>
      <c r="B62" s="317"/>
      <c r="C62" s="318"/>
      <c r="D62" s="318"/>
      <c r="E62" s="318"/>
      <c r="F62" s="319"/>
      <c r="G62" s="320"/>
      <c r="H62" s="319"/>
      <c r="I62" s="321"/>
      <c r="J62" s="321"/>
      <c r="K62" s="321"/>
      <c r="L62" s="321"/>
      <c r="M62" s="325"/>
      <c r="Y62" s="327"/>
      <c r="Z62" s="327"/>
      <c r="AA62" s="327"/>
      <c r="AB62" s="328"/>
      <c r="AC62" s="328"/>
      <c r="AD62" s="328"/>
      <c r="AE62" s="328"/>
      <c r="AF62" s="329"/>
      <c r="AG62" s="328"/>
      <c r="AH62" s="328"/>
    </row>
    <row r="63" spans="1:34" s="180" customFormat="1" x14ac:dyDescent="0.35">
      <c r="A63" s="318"/>
      <c r="B63" s="317"/>
      <c r="C63" s="318"/>
      <c r="D63" s="318"/>
      <c r="E63" s="318"/>
      <c r="F63" s="319"/>
      <c r="G63" s="320"/>
      <c r="H63" s="319"/>
      <c r="I63" s="321"/>
      <c r="J63" s="321"/>
      <c r="K63" s="321"/>
      <c r="L63" s="321"/>
      <c r="M63" s="325"/>
      <c r="Y63" s="327"/>
      <c r="Z63" s="327"/>
      <c r="AA63" s="327"/>
      <c r="AB63" s="328"/>
      <c r="AC63" s="328"/>
      <c r="AD63" s="328"/>
      <c r="AE63" s="328"/>
      <c r="AF63" s="329"/>
      <c r="AG63" s="328"/>
      <c r="AH63" s="328"/>
    </row>
    <row r="64" spans="1:34" s="180" customFormat="1" x14ac:dyDescent="0.35">
      <c r="A64" s="318"/>
      <c r="B64" s="317"/>
      <c r="C64" s="318"/>
      <c r="D64" s="318"/>
      <c r="E64" s="318"/>
      <c r="F64" s="319"/>
      <c r="G64" s="320"/>
      <c r="H64" s="319"/>
      <c r="I64" s="321"/>
      <c r="J64" s="321"/>
      <c r="K64" s="321"/>
      <c r="L64" s="321"/>
      <c r="M64" s="325"/>
      <c r="Y64" s="327"/>
      <c r="Z64" s="327"/>
      <c r="AA64" s="327"/>
      <c r="AB64" s="328"/>
      <c r="AC64" s="328"/>
      <c r="AD64" s="328"/>
      <c r="AE64" s="328"/>
      <c r="AF64" s="329"/>
      <c r="AG64" s="328"/>
      <c r="AH64" s="328"/>
    </row>
    <row r="65" spans="1:34" s="180" customFormat="1" x14ac:dyDescent="0.35">
      <c r="A65" s="318"/>
      <c r="B65" s="317"/>
      <c r="C65" s="318"/>
      <c r="D65" s="318"/>
      <c r="E65" s="318"/>
      <c r="F65" s="319"/>
      <c r="G65" s="320"/>
      <c r="H65" s="319"/>
      <c r="I65" s="321"/>
      <c r="J65" s="321"/>
      <c r="K65" s="321"/>
      <c r="L65" s="321"/>
      <c r="M65" s="325"/>
      <c r="Y65" s="327"/>
      <c r="Z65" s="327"/>
      <c r="AA65" s="327"/>
      <c r="AB65" s="328"/>
      <c r="AC65" s="328"/>
      <c r="AD65" s="328"/>
      <c r="AE65" s="328"/>
      <c r="AF65" s="329"/>
      <c r="AG65" s="328"/>
      <c r="AH65" s="328"/>
    </row>
    <row r="66" spans="1:34" s="180" customFormat="1" x14ac:dyDescent="0.35">
      <c r="A66" s="318"/>
      <c r="B66" s="317"/>
      <c r="C66" s="318"/>
      <c r="D66" s="318"/>
      <c r="E66" s="318"/>
      <c r="F66" s="319"/>
      <c r="G66" s="320"/>
      <c r="H66" s="319"/>
      <c r="I66" s="321"/>
      <c r="J66" s="321"/>
      <c r="K66" s="321"/>
      <c r="L66" s="321"/>
      <c r="M66" s="325"/>
      <c r="Y66" s="327"/>
      <c r="Z66" s="327"/>
      <c r="AA66" s="327"/>
      <c r="AB66" s="328"/>
      <c r="AC66" s="328"/>
      <c r="AD66" s="328"/>
      <c r="AE66" s="328"/>
      <c r="AF66" s="329"/>
      <c r="AG66" s="328"/>
      <c r="AH66" s="328"/>
    </row>
    <row r="67" spans="1:34" s="180" customFormat="1" x14ac:dyDescent="0.35">
      <c r="A67" s="318"/>
      <c r="B67" s="317"/>
      <c r="C67" s="318"/>
      <c r="D67" s="318"/>
      <c r="E67" s="318"/>
      <c r="F67" s="319"/>
      <c r="G67" s="320"/>
      <c r="H67" s="319"/>
      <c r="I67" s="321"/>
      <c r="J67" s="321"/>
      <c r="K67" s="321"/>
      <c r="L67" s="321"/>
      <c r="M67" s="325"/>
      <c r="Y67" s="327"/>
      <c r="Z67" s="327"/>
      <c r="AA67" s="327"/>
      <c r="AB67" s="328"/>
      <c r="AC67" s="328"/>
      <c r="AD67" s="328"/>
      <c r="AE67" s="328"/>
      <c r="AF67" s="329"/>
      <c r="AG67" s="328"/>
      <c r="AH67" s="328"/>
    </row>
    <row r="68" spans="1:34" s="180" customFormat="1" x14ac:dyDescent="0.35">
      <c r="A68" s="318"/>
      <c r="B68" s="317"/>
      <c r="C68" s="318"/>
      <c r="D68" s="318"/>
      <c r="E68" s="318"/>
      <c r="F68" s="319"/>
      <c r="G68" s="320"/>
      <c r="H68" s="319"/>
      <c r="I68" s="321"/>
      <c r="J68" s="321"/>
      <c r="K68" s="321"/>
      <c r="L68" s="321"/>
      <c r="M68" s="325"/>
      <c r="Y68" s="327"/>
      <c r="Z68" s="327"/>
      <c r="AA68" s="327"/>
      <c r="AB68" s="328"/>
      <c r="AC68" s="328"/>
      <c r="AD68" s="328"/>
      <c r="AE68" s="328"/>
      <c r="AF68" s="329"/>
      <c r="AG68" s="328"/>
      <c r="AH68" s="328"/>
    </row>
    <row r="69" spans="1:34" s="180" customFormat="1" x14ac:dyDescent="0.35">
      <c r="A69" s="318"/>
      <c r="B69" s="317"/>
      <c r="C69" s="318"/>
      <c r="D69" s="318"/>
      <c r="E69" s="318"/>
      <c r="F69" s="319"/>
      <c r="G69" s="320"/>
      <c r="H69" s="319"/>
      <c r="I69" s="321"/>
      <c r="J69" s="321"/>
      <c r="K69" s="321"/>
      <c r="L69" s="321"/>
      <c r="M69" s="325"/>
      <c r="Y69" s="327"/>
      <c r="Z69" s="327"/>
      <c r="AA69" s="327"/>
      <c r="AB69" s="328"/>
      <c r="AC69" s="328"/>
      <c r="AD69" s="328"/>
      <c r="AE69" s="328"/>
      <c r="AF69" s="329"/>
      <c r="AG69" s="328"/>
      <c r="AH69" s="328"/>
    </row>
    <row r="70" spans="1:34" s="180" customFormat="1" x14ac:dyDescent="0.35">
      <c r="A70" s="318"/>
      <c r="B70" s="317"/>
      <c r="C70" s="318"/>
      <c r="D70" s="318"/>
      <c r="E70" s="318"/>
      <c r="F70" s="319"/>
      <c r="G70" s="320"/>
      <c r="H70" s="319"/>
      <c r="I70" s="321"/>
      <c r="J70" s="321"/>
      <c r="K70" s="321"/>
      <c r="L70" s="321"/>
      <c r="M70" s="325"/>
      <c r="Y70" s="327"/>
      <c r="Z70" s="327"/>
      <c r="AA70" s="327"/>
      <c r="AB70" s="328"/>
      <c r="AC70" s="328"/>
      <c r="AD70" s="328"/>
      <c r="AE70" s="328"/>
      <c r="AF70" s="329"/>
      <c r="AG70" s="328"/>
      <c r="AH70" s="328"/>
    </row>
    <row r="71" spans="1:34" s="180" customFormat="1" x14ac:dyDescent="0.35">
      <c r="A71" s="318"/>
      <c r="B71" s="317"/>
      <c r="C71" s="318"/>
      <c r="D71" s="318"/>
      <c r="E71" s="318"/>
      <c r="F71" s="319"/>
      <c r="G71" s="320"/>
      <c r="H71" s="319"/>
      <c r="I71" s="321"/>
      <c r="J71" s="321"/>
      <c r="K71" s="321"/>
      <c r="L71" s="321"/>
      <c r="M71" s="325"/>
      <c r="Y71" s="327"/>
      <c r="Z71" s="327"/>
      <c r="AA71" s="327"/>
      <c r="AB71" s="328"/>
      <c r="AC71" s="328"/>
      <c r="AD71" s="328"/>
      <c r="AE71" s="328"/>
      <c r="AF71" s="329"/>
      <c r="AG71" s="328"/>
      <c r="AH71" s="328"/>
    </row>
    <row r="72" spans="1:34" s="180" customFormat="1" x14ac:dyDescent="0.35">
      <c r="A72" s="318"/>
      <c r="B72" s="317"/>
      <c r="C72" s="318"/>
      <c r="D72" s="318"/>
      <c r="E72" s="318"/>
      <c r="F72" s="319"/>
      <c r="G72" s="320"/>
      <c r="H72" s="319"/>
      <c r="I72" s="321"/>
      <c r="J72" s="321"/>
      <c r="K72" s="321"/>
      <c r="L72" s="321"/>
      <c r="M72" s="325"/>
      <c r="Y72" s="327"/>
      <c r="Z72" s="327"/>
      <c r="AA72" s="327"/>
      <c r="AB72" s="328"/>
      <c r="AC72" s="328"/>
      <c r="AD72" s="328"/>
      <c r="AE72" s="328"/>
      <c r="AF72" s="329"/>
      <c r="AG72" s="328"/>
      <c r="AH72" s="328"/>
    </row>
    <row r="73" spans="1:34" s="180" customFormat="1" x14ac:dyDescent="0.35">
      <c r="A73" s="318"/>
      <c r="B73" s="317"/>
      <c r="C73" s="318"/>
      <c r="D73" s="318"/>
      <c r="E73" s="318"/>
      <c r="F73" s="319"/>
      <c r="G73" s="320"/>
      <c r="H73" s="319"/>
      <c r="I73" s="321"/>
      <c r="J73" s="321"/>
      <c r="K73" s="321"/>
      <c r="L73" s="321"/>
      <c r="M73" s="325"/>
      <c r="Y73" s="327"/>
      <c r="Z73" s="327"/>
      <c r="AA73" s="327"/>
      <c r="AB73" s="328"/>
      <c r="AC73" s="328"/>
      <c r="AD73" s="328"/>
      <c r="AE73" s="328"/>
      <c r="AF73" s="329"/>
      <c r="AG73" s="328"/>
      <c r="AH73" s="328"/>
    </row>
    <row r="74" spans="1:34" s="180" customFormat="1" x14ac:dyDescent="0.35">
      <c r="A74" s="318"/>
      <c r="B74" s="317"/>
      <c r="C74" s="318"/>
      <c r="D74" s="318"/>
      <c r="E74" s="318"/>
      <c r="F74" s="319"/>
      <c r="G74" s="320"/>
      <c r="H74" s="319"/>
      <c r="I74" s="321"/>
      <c r="J74" s="321"/>
      <c r="K74" s="321"/>
      <c r="L74" s="321"/>
      <c r="M74" s="325"/>
      <c r="Y74" s="327"/>
      <c r="Z74" s="327"/>
      <c r="AA74" s="327"/>
      <c r="AB74" s="328"/>
      <c r="AC74" s="328"/>
      <c r="AD74" s="328"/>
      <c r="AE74" s="328"/>
      <c r="AF74" s="329"/>
      <c r="AG74" s="328"/>
      <c r="AH74" s="328"/>
    </row>
    <row r="75" spans="1:34" s="180" customFormat="1" x14ac:dyDescent="0.35">
      <c r="A75" s="318"/>
      <c r="B75" s="317"/>
      <c r="C75" s="318"/>
      <c r="D75" s="318"/>
      <c r="E75" s="318"/>
      <c r="F75" s="319"/>
      <c r="G75" s="320"/>
      <c r="H75" s="319"/>
      <c r="I75" s="321"/>
      <c r="J75" s="321"/>
      <c r="K75" s="321"/>
      <c r="L75" s="321"/>
      <c r="M75" s="325"/>
      <c r="Y75" s="327"/>
      <c r="Z75" s="327"/>
      <c r="AA75" s="327"/>
      <c r="AB75" s="328"/>
      <c r="AC75" s="328"/>
      <c r="AD75" s="328"/>
      <c r="AE75" s="328"/>
      <c r="AF75" s="329"/>
      <c r="AG75" s="328"/>
      <c r="AH75" s="328"/>
    </row>
    <row r="76" spans="1:34" s="180" customFormat="1" x14ac:dyDescent="0.35">
      <c r="A76" s="318"/>
      <c r="B76" s="317"/>
      <c r="C76" s="318"/>
      <c r="D76" s="318"/>
      <c r="E76" s="318"/>
      <c r="F76" s="319"/>
      <c r="G76" s="320"/>
      <c r="H76" s="319"/>
      <c r="I76" s="321"/>
      <c r="J76" s="321"/>
      <c r="K76" s="321"/>
      <c r="L76" s="321"/>
      <c r="M76" s="325"/>
      <c r="Y76" s="327"/>
      <c r="Z76" s="327"/>
      <c r="AA76" s="327"/>
      <c r="AB76" s="328"/>
      <c r="AC76" s="328"/>
      <c r="AD76" s="328"/>
      <c r="AE76" s="328"/>
      <c r="AF76" s="329"/>
      <c r="AG76" s="328"/>
      <c r="AH76" s="328"/>
    </row>
    <row r="77" spans="1:34" s="180" customFormat="1" x14ac:dyDescent="0.35">
      <c r="A77" s="318"/>
      <c r="B77" s="317"/>
      <c r="C77" s="318"/>
      <c r="D77" s="318"/>
      <c r="E77" s="318"/>
      <c r="F77" s="319"/>
      <c r="G77" s="320"/>
      <c r="H77" s="319"/>
      <c r="I77" s="321"/>
      <c r="J77" s="321"/>
      <c r="K77" s="321"/>
      <c r="L77" s="321"/>
      <c r="M77" s="325"/>
      <c r="Y77" s="327"/>
      <c r="Z77" s="327"/>
      <c r="AA77" s="327"/>
      <c r="AB77" s="328"/>
      <c r="AC77" s="328"/>
      <c r="AD77" s="328"/>
      <c r="AE77" s="328"/>
      <c r="AF77" s="329"/>
      <c r="AG77" s="328"/>
      <c r="AH77" s="328"/>
    </row>
    <row r="78" spans="1:34" s="180" customFormat="1" x14ac:dyDescent="0.35">
      <c r="A78" s="318"/>
      <c r="B78" s="317"/>
      <c r="C78" s="318"/>
      <c r="D78" s="318"/>
      <c r="E78" s="318"/>
      <c r="F78" s="319"/>
      <c r="G78" s="320"/>
      <c r="H78" s="319"/>
      <c r="I78" s="321"/>
      <c r="J78" s="321"/>
      <c r="K78" s="321"/>
      <c r="L78" s="321"/>
      <c r="M78" s="325"/>
      <c r="Y78" s="327"/>
      <c r="Z78" s="327"/>
      <c r="AA78" s="327"/>
      <c r="AB78" s="328"/>
      <c r="AC78" s="328"/>
      <c r="AD78" s="328"/>
      <c r="AE78" s="328"/>
      <c r="AF78" s="329"/>
      <c r="AG78" s="328"/>
      <c r="AH78" s="328"/>
    </row>
    <row r="79" spans="1:34" s="180" customFormat="1" x14ac:dyDescent="0.35">
      <c r="A79" s="318"/>
      <c r="B79" s="317"/>
      <c r="C79" s="318"/>
      <c r="D79" s="318"/>
      <c r="E79" s="318"/>
      <c r="F79" s="319"/>
      <c r="G79" s="320"/>
      <c r="H79" s="319"/>
      <c r="I79" s="321"/>
      <c r="J79" s="321"/>
      <c r="K79" s="321"/>
      <c r="L79" s="321"/>
      <c r="M79" s="325"/>
      <c r="Y79" s="327"/>
      <c r="Z79" s="327"/>
      <c r="AA79" s="327"/>
      <c r="AB79" s="328"/>
      <c r="AC79" s="328"/>
      <c r="AD79" s="328"/>
      <c r="AE79" s="328"/>
      <c r="AF79" s="329"/>
      <c r="AG79" s="328"/>
      <c r="AH79" s="328"/>
    </row>
    <row r="80" spans="1:34" s="180" customFormat="1" x14ac:dyDescent="0.35">
      <c r="A80" s="318"/>
      <c r="B80" s="317"/>
      <c r="C80" s="318"/>
      <c r="D80" s="318"/>
      <c r="E80" s="318"/>
      <c r="F80" s="319"/>
      <c r="G80" s="320"/>
      <c r="H80" s="319"/>
      <c r="I80" s="321"/>
      <c r="J80" s="321"/>
      <c r="K80" s="321"/>
      <c r="L80" s="321"/>
      <c r="M80" s="325"/>
      <c r="Y80" s="327"/>
      <c r="Z80" s="327"/>
      <c r="AA80" s="327"/>
      <c r="AB80" s="328"/>
      <c r="AC80" s="328"/>
      <c r="AD80" s="328"/>
      <c r="AE80" s="328"/>
      <c r="AF80" s="329"/>
      <c r="AG80" s="328"/>
      <c r="AH80" s="328"/>
    </row>
    <row r="81" spans="1:34" s="180" customFormat="1" x14ac:dyDescent="0.35">
      <c r="A81" s="318"/>
      <c r="B81" s="317"/>
      <c r="C81" s="318"/>
      <c r="D81" s="318"/>
      <c r="E81" s="318"/>
      <c r="F81" s="319"/>
      <c r="G81" s="320"/>
      <c r="H81" s="319"/>
      <c r="I81" s="321"/>
      <c r="J81" s="321"/>
      <c r="K81" s="321"/>
      <c r="L81" s="321"/>
      <c r="M81" s="325"/>
      <c r="Y81" s="327"/>
      <c r="Z81" s="327"/>
      <c r="AA81" s="327"/>
      <c r="AB81" s="328"/>
      <c r="AC81" s="328"/>
      <c r="AD81" s="328"/>
      <c r="AE81" s="328"/>
      <c r="AF81" s="329"/>
      <c r="AG81" s="328"/>
      <c r="AH81" s="328"/>
    </row>
    <row r="82" spans="1:34" s="180" customFormat="1" x14ac:dyDescent="0.35">
      <c r="A82" s="318"/>
      <c r="B82" s="317"/>
      <c r="C82" s="318"/>
      <c r="D82" s="318"/>
      <c r="E82" s="318"/>
      <c r="F82" s="319"/>
      <c r="G82" s="320"/>
      <c r="H82" s="319"/>
      <c r="I82" s="321"/>
      <c r="J82" s="321"/>
      <c r="K82" s="321"/>
      <c r="L82" s="321"/>
      <c r="M82" s="325"/>
      <c r="Y82" s="327"/>
      <c r="Z82" s="327"/>
      <c r="AA82" s="327"/>
      <c r="AB82" s="328"/>
      <c r="AC82" s="328"/>
      <c r="AD82" s="328"/>
      <c r="AE82" s="328"/>
      <c r="AF82" s="329"/>
      <c r="AG82" s="328"/>
      <c r="AH82" s="328"/>
    </row>
    <row r="83" spans="1:34" s="180" customFormat="1" x14ac:dyDescent="0.35">
      <c r="A83" s="318"/>
      <c r="B83" s="317"/>
      <c r="C83" s="318"/>
      <c r="D83" s="318"/>
      <c r="E83" s="318"/>
      <c r="F83" s="319"/>
      <c r="G83" s="320"/>
      <c r="H83" s="319"/>
      <c r="I83" s="321"/>
      <c r="J83" s="321"/>
      <c r="K83" s="321"/>
      <c r="L83" s="321"/>
      <c r="M83" s="325"/>
      <c r="Y83" s="327"/>
      <c r="Z83" s="327"/>
      <c r="AA83" s="327"/>
      <c r="AB83" s="328"/>
      <c r="AC83" s="328"/>
      <c r="AD83" s="328"/>
      <c r="AE83" s="328"/>
      <c r="AF83" s="329"/>
      <c r="AG83" s="328"/>
      <c r="AH83" s="328"/>
    </row>
    <row r="84" spans="1:34" s="180" customFormat="1" x14ac:dyDescent="0.35">
      <c r="A84" s="318"/>
      <c r="B84" s="317"/>
      <c r="C84" s="318"/>
      <c r="D84" s="318"/>
      <c r="E84" s="318"/>
      <c r="F84" s="319"/>
      <c r="G84" s="320"/>
      <c r="H84" s="319"/>
      <c r="I84" s="321"/>
      <c r="J84" s="321"/>
      <c r="K84" s="321"/>
      <c r="L84" s="321"/>
      <c r="M84" s="325"/>
      <c r="Y84" s="327"/>
      <c r="Z84" s="327"/>
      <c r="AA84" s="327"/>
      <c r="AB84" s="328"/>
      <c r="AC84" s="328"/>
      <c r="AD84" s="328"/>
      <c r="AE84" s="328"/>
      <c r="AF84" s="329"/>
      <c r="AG84" s="328"/>
      <c r="AH84" s="328"/>
    </row>
    <row r="85" spans="1:34" s="180" customFormat="1" x14ac:dyDescent="0.35">
      <c r="A85" s="318"/>
      <c r="B85" s="317"/>
      <c r="C85" s="318"/>
      <c r="D85" s="318"/>
      <c r="E85" s="318"/>
      <c r="F85" s="319"/>
      <c r="G85" s="320"/>
      <c r="H85" s="319"/>
      <c r="I85" s="321"/>
      <c r="J85" s="321"/>
      <c r="K85" s="321"/>
      <c r="L85" s="321"/>
      <c r="M85" s="325"/>
      <c r="Y85" s="327"/>
      <c r="Z85" s="327"/>
      <c r="AA85" s="327"/>
      <c r="AB85" s="328"/>
      <c r="AC85" s="328"/>
      <c r="AD85" s="328"/>
      <c r="AE85" s="328"/>
      <c r="AF85" s="329"/>
      <c r="AG85" s="328"/>
      <c r="AH85" s="328"/>
    </row>
    <row r="86" spans="1:34" s="180" customFormat="1" x14ac:dyDescent="0.35">
      <c r="A86" s="318"/>
      <c r="B86" s="317"/>
      <c r="C86" s="318"/>
      <c r="D86" s="318"/>
      <c r="E86" s="318"/>
      <c r="F86" s="319"/>
      <c r="G86" s="320"/>
      <c r="H86" s="319"/>
      <c r="I86" s="321"/>
      <c r="J86" s="321"/>
      <c r="K86" s="321"/>
      <c r="L86" s="321"/>
      <c r="M86" s="325"/>
      <c r="Y86" s="327"/>
      <c r="Z86" s="327"/>
      <c r="AA86" s="327"/>
      <c r="AB86" s="328"/>
      <c r="AC86" s="328"/>
      <c r="AD86" s="328"/>
      <c r="AE86" s="328"/>
      <c r="AF86" s="329"/>
      <c r="AG86" s="328"/>
      <c r="AH86" s="328"/>
    </row>
    <row r="87" spans="1:34" s="180" customFormat="1" x14ac:dyDescent="0.35">
      <c r="A87" s="318"/>
      <c r="B87" s="317"/>
      <c r="C87" s="318"/>
      <c r="D87" s="318"/>
      <c r="E87" s="318"/>
      <c r="F87" s="319"/>
      <c r="G87" s="320"/>
      <c r="H87" s="319"/>
      <c r="I87" s="321"/>
      <c r="J87" s="321"/>
      <c r="K87" s="321"/>
      <c r="L87" s="321"/>
      <c r="M87" s="325"/>
      <c r="Y87" s="327"/>
      <c r="Z87" s="327"/>
      <c r="AA87" s="327"/>
      <c r="AB87" s="328"/>
      <c r="AC87" s="328"/>
      <c r="AD87" s="328"/>
      <c r="AE87" s="328"/>
      <c r="AF87" s="329"/>
      <c r="AG87" s="328"/>
      <c r="AH87" s="328"/>
    </row>
    <row r="88" spans="1:34" s="180" customFormat="1" x14ac:dyDescent="0.35">
      <c r="A88" s="318"/>
      <c r="B88" s="317"/>
      <c r="C88" s="318"/>
      <c r="D88" s="318"/>
      <c r="E88" s="318"/>
      <c r="F88" s="319"/>
      <c r="G88" s="320"/>
      <c r="H88" s="319"/>
      <c r="I88" s="321"/>
      <c r="J88" s="321"/>
      <c r="K88" s="321"/>
      <c r="L88" s="321"/>
      <c r="M88" s="325"/>
      <c r="Y88" s="327"/>
      <c r="Z88" s="327"/>
      <c r="AA88" s="327"/>
      <c r="AB88" s="328"/>
      <c r="AC88" s="328"/>
      <c r="AD88" s="328"/>
      <c r="AE88" s="328"/>
      <c r="AF88" s="329"/>
      <c r="AG88" s="328"/>
      <c r="AH88" s="328"/>
    </row>
    <row r="89" spans="1:34" s="180" customFormat="1" x14ac:dyDescent="0.35">
      <c r="A89" s="318"/>
      <c r="B89" s="317"/>
      <c r="C89" s="318"/>
      <c r="D89" s="318"/>
      <c r="E89" s="318"/>
      <c r="F89" s="319"/>
      <c r="G89" s="320"/>
      <c r="H89" s="319"/>
      <c r="I89" s="321"/>
      <c r="J89" s="321"/>
      <c r="K89" s="321"/>
      <c r="L89" s="321"/>
      <c r="M89" s="325"/>
      <c r="Y89" s="327"/>
      <c r="Z89" s="327"/>
      <c r="AA89" s="327"/>
      <c r="AB89" s="328"/>
      <c r="AC89" s="328"/>
      <c r="AD89" s="328"/>
      <c r="AE89" s="328"/>
      <c r="AF89" s="329"/>
      <c r="AG89" s="328"/>
      <c r="AH89" s="328"/>
    </row>
    <row r="90" spans="1:34" s="180" customFormat="1" x14ac:dyDescent="0.35">
      <c r="A90" s="318"/>
      <c r="B90" s="317"/>
      <c r="C90" s="318"/>
      <c r="D90" s="318"/>
      <c r="E90" s="318"/>
      <c r="F90" s="319"/>
      <c r="G90" s="320"/>
      <c r="H90" s="319"/>
      <c r="I90" s="321"/>
      <c r="J90" s="321"/>
      <c r="K90" s="321"/>
      <c r="L90" s="321"/>
      <c r="M90" s="325"/>
      <c r="Y90" s="327"/>
      <c r="Z90" s="327"/>
      <c r="AA90" s="327"/>
      <c r="AB90" s="328"/>
      <c r="AC90" s="328"/>
      <c r="AD90" s="328"/>
      <c r="AE90" s="328"/>
      <c r="AF90" s="329"/>
      <c r="AG90" s="328"/>
      <c r="AH90" s="328"/>
    </row>
    <row r="91" spans="1:34" s="180" customFormat="1" x14ac:dyDescent="0.35">
      <c r="A91" s="318"/>
      <c r="B91" s="317"/>
      <c r="C91" s="318"/>
      <c r="D91" s="318"/>
      <c r="E91" s="318"/>
      <c r="F91" s="319"/>
      <c r="G91" s="320"/>
      <c r="H91" s="319"/>
      <c r="I91" s="321"/>
      <c r="J91" s="321"/>
      <c r="K91" s="321"/>
      <c r="L91" s="321"/>
      <c r="M91" s="325"/>
      <c r="Y91" s="327"/>
      <c r="Z91" s="327"/>
      <c r="AA91" s="327"/>
      <c r="AB91" s="328"/>
      <c r="AC91" s="328"/>
      <c r="AD91" s="328"/>
      <c r="AE91" s="328"/>
      <c r="AF91" s="329"/>
      <c r="AG91" s="328"/>
      <c r="AH91" s="328"/>
    </row>
    <row r="92" spans="1:34" s="180" customFormat="1" x14ac:dyDescent="0.35">
      <c r="A92" s="318"/>
      <c r="B92" s="317"/>
      <c r="C92" s="318"/>
      <c r="D92" s="318"/>
      <c r="E92" s="318"/>
      <c r="F92" s="319"/>
      <c r="G92" s="320"/>
      <c r="H92" s="319"/>
      <c r="I92" s="321"/>
      <c r="J92" s="321"/>
      <c r="K92" s="321"/>
      <c r="L92" s="321"/>
      <c r="M92" s="325"/>
      <c r="Y92" s="327"/>
      <c r="Z92" s="327"/>
      <c r="AA92" s="327"/>
      <c r="AB92" s="328"/>
      <c r="AC92" s="328"/>
      <c r="AD92" s="328"/>
      <c r="AE92" s="328"/>
      <c r="AF92" s="329"/>
      <c r="AG92" s="328"/>
      <c r="AH92" s="328"/>
    </row>
    <row r="93" spans="1:34" s="180" customFormat="1" x14ac:dyDescent="0.35">
      <c r="A93" s="318"/>
      <c r="B93" s="317"/>
      <c r="C93" s="318"/>
      <c r="D93" s="318"/>
      <c r="E93" s="318"/>
      <c r="F93" s="319"/>
      <c r="G93" s="320"/>
      <c r="H93" s="319"/>
      <c r="I93" s="321"/>
      <c r="J93" s="321"/>
      <c r="K93" s="321"/>
      <c r="L93" s="321"/>
      <c r="M93" s="325"/>
      <c r="Y93" s="327"/>
      <c r="Z93" s="327"/>
      <c r="AA93" s="327"/>
      <c r="AB93" s="328"/>
      <c r="AC93" s="328"/>
      <c r="AD93" s="328"/>
      <c r="AE93" s="328"/>
      <c r="AF93" s="329"/>
      <c r="AG93" s="328"/>
      <c r="AH93" s="328"/>
    </row>
    <row r="94" spans="1:34" s="180" customFormat="1" x14ac:dyDescent="0.35">
      <c r="A94" s="318"/>
      <c r="B94" s="317"/>
      <c r="C94" s="318"/>
      <c r="D94" s="318"/>
      <c r="E94" s="318"/>
      <c r="F94" s="319"/>
      <c r="G94" s="320"/>
      <c r="H94" s="319"/>
      <c r="I94" s="321"/>
      <c r="J94" s="321"/>
      <c r="K94" s="321"/>
      <c r="L94" s="321"/>
      <c r="M94" s="325"/>
      <c r="Y94" s="327"/>
      <c r="Z94" s="327"/>
      <c r="AA94" s="327"/>
      <c r="AB94" s="328"/>
      <c r="AC94" s="328"/>
      <c r="AD94" s="328"/>
      <c r="AE94" s="328"/>
      <c r="AF94" s="329"/>
      <c r="AG94" s="328"/>
      <c r="AH94" s="328"/>
    </row>
    <row r="95" spans="1:34" s="180" customFormat="1" x14ac:dyDescent="0.35">
      <c r="A95" s="318"/>
      <c r="B95" s="317"/>
      <c r="C95" s="318"/>
      <c r="D95" s="318"/>
      <c r="E95" s="318"/>
      <c r="F95" s="319"/>
      <c r="G95" s="320"/>
      <c r="H95" s="319"/>
      <c r="I95" s="321"/>
      <c r="J95" s="321"/>
      <c r="K95" s="321"/>
      <c r="L95" s="321"/>
      <c r="M95" s="325"/>
      <c r="Y95" s="327"/>
      <c r="Z95" s="327"/>
      <c r="AA95" s="327"/>
      <c r="AB95" s="328"/>
      <c r="AC95" s="328"/>
      <c r="AD95" s="328"/>
      <c r="AE95" s="328"/>
      <c r="AF95" s="329"/>
      <c r="AG95" s="328"/>
      <c r="AH95" s="328"/>
    </row>
    <row r="96" spans="1:34" s="180" customFormat="1" x14ac:dyDescent="0.35">
      <c r="A96" s="318"/>
      <c r="B96" s="317"/>
      <c r="C96" s="318"/>
      <c r="D96" s="318"/>
      <c r="E96" s="318"/>
      <c r="F96" s="319"/>
      <c r="G96" s="320"/>
      <c r="H96" s="319"/>
      <c r="I96" s="321"/>
      <c r="J96" s="321"/>
      <c r="K96" s="321"/>
      <c r="L96" s="321"/>
      <c r="M96" s="325"/>
      <c r="Y96" s="327"/>
      <c r="Z96" s="327"/>
      <c r="AA96" s="327"/>
      <c r="AB96" s="328"/>
      <c r="AC96" s="328"/>
      <c r="AD96" s="328"/>
      <c r="AE96" s="328"/>
      <c r="AF96" s="329"/>
      <c r="AG96" s="328"/>
      <c r="AH96" s="328"/>
    </row>
    <row r="97" spans="1:34" s="180" customFormat="1" x14ac:dyDescent="0.35">
      <c r="A97" s="318"/>
      <c r="B97" s="317"/>
      <c r="C97" s="318"/>
      <c r="D97" s="318"/>
      <c r="E97" s="318"/>
      <c r="F97" s="319"/>
      <c r="G97" s="320"/>
      <c r="H97" s="319"/>
      <c r="I97" s="321"/>
      <c r="J97" s="321"/>
      <c r="K97" s="321"/>
      <c r="L97" s="321"/>
      <c r="M97" s="325"/>
      <c r="Y97" s="327"/>
      <c r="Z97" s="327"/>
      <c r="AA97" s="327"/>
      <c r="AB97" s="328"/>
      <c r="AC97" s="328"/>
      <c r="AD97" s="328"/>
      <c r="AE97" s="328"/>
      <c r="AF97" s="329"/>
      <c r="AG97" s="328"/>
      <c r="AH97" s="328"/>
    </row>
    <row r="98" spans="1:34" s="180" customFormat="1" x14ac:dyDescent="0.35">
      <c r="A98" s="318"/>
      <c r="B98" s="317"/>
      <c r="C98" s="318"/>
      <c r="D98" s="318"/>
      <c r="E98" s="318"/>
      <c r="F98" s="319"/>
      <c r="G98" s="320"/>
      <c r="H98" s="319"/>
      <c r="I98" s="321"/>
      <c r="J98" s="321"/>
      <c r="K98" s="321"/>
      <c r="L98" s="321"/>
      <c r="M98" s="325"/>
      <c r="Y98" s="327"/>
      <c r="Z98" s="327"/>
      <c r="AA98" s="327"/>
      <c r="AB98" s="328"/>
      <c r="AC98" s="328"/>
      <c r="AD98" s="328"/>
      <c r="AE98" s="328"/>
      <c r="AF98" s="329"/>
      <c r="AG98" s="328"/>
      <c r="AH98" s="328"/>
    </row>
    <row r="99" spans="1:34" s="180" customFormat="1" x14ac:dyDescent="0.35">
      <c r="A99" s="318"/>
      <c r="B99" s="317"/>
      <c r="C99" s="318"/>
      <c r="D99" s="318"/>
      <c r="E99" s="318"/>
      <c r="F99" s="319"/>
      <c r="G99" s="320"/>
      <c r="H99" s="319"/>
      <c r="I99" s="321"/>
      <c r="J99" s="321"/>
      <c r="K99" s="321"/>
      <c r="L99" s="321"/>
      <c r="M99" s="325"/>
      <c r="Y99" s="327"/>
      <c r="Z99" s="327"/>
      <c r="AA99" s="327"/>
      <c r="AB99" s="328"/>
      <c r="AC99" s="328"/>
      <c r="AD99" s="328"/>
      <c r="AE99" s="328"/>
      <c r="AF99" s="329"/>
      <c r="AG99" s="328"/>
      <c r="AH99" s="328"/>
    </row>
    <row r="100" spans="1:34" s="180" customFormat="1" x14ac:dyDescent="0.35">
      <c r="A100" s="318"/>
      <c r="B100" s="317"/>
      <c r="C100" s="318"/>
      <c r="D100" s="318"/>
      <c r="E100" s="318"/>
      <c r="F100" s="319"/>
      <c r="G100" s="320"/>
      <c r="H100" s="319"/>
      <c r="I100" s="321"/>
      <c r="J100" s="321"/>
      <c r="K100" s="321"/>
      <c r="L100" s="321"/>
      <c r="M100" s="325"/>
      <c r="Y100" s="327"/>
      <c r="Z100" s="327"/>
      <c r="AA100" s="327"/>
      <c r="AB100" s="328"/>
      <c r="AC100" s="328"/>
      <c r="AD100" s="328"/>
      <c r="AE100" s="328"/>
      <c r="AF100" s="329"/>
      <c r="AG100" s="328"/>
      <c r="AH100" s="328"/>
    </row>
    <row r="101" spans="1:34" s="180" customFormat="1" x14ac:dyDescent="0.35">
      <c r="A101" s="318"/>
      <c r="B101" s="317"/>
      <c r="C101" s="318"/>
      <c r="D101" s="318"/>
      <c r="E101" s="318"/>
      <c r="F101" s="319"/>
      <c r="G101" s="320"/>
      <c r="H101" s="319"/>
      <c r="I101" s="321"/>
      <c r="J101" s="321"/>
      <c r="K101" s="321"/>
      <c r="L101" s="321"/>
      <c r="M101" s="325"/>
      <c r="Y101" s="327"/>
      <c r="Z101" s="327"/>
      <c r="AA101" s="327"/>
      <c r="AB101" s="328"/>
      <c r="AC101" s="328"/>
      <c r="AD101" s="328"/>
      <c r="AE101" s="328"/>
      <c r="AF101" s="329"/>
      <c r="AG101" s="328"/>
      <c r="AH101" s="328"/>
    </row>
    <row r="102" spans="1:34" s="180" customFormat="1" x14ac:dyDescent="0.35">
      <c r="A102" s="318"/>
      <c r="B102" s="317"/>
      <c r="C102" s="318"/>
      <c r="D102" s="318"/>
      <c r="E102" s="318"/>
      <c r="F102" s="319"/>
      <c r="G102" s="320"/>
      <c r="H102" s="319"/>
      <c r="I102" s="321"/>
      <c r="J102" s="321"/>
      <c r="K102" s="321"/>
      <c r="L102" s="321"/>
      <c r="M102" s="325"/>
      <c r="Y102" s="327"/>
      <c r="Z102" s="327"/>
      <c r="AA102" s="327"/>
      <c r="AB102" s="328"/>
      <c r="AC102" s="328"/>
      <c r="AD102" s="328"/>
      <c r="AE102" s="328"/>
      <c r="AF102" s="329"/>
      <c r="AG102" s="328"/>
      <c r="AH102" s="328"/>
    </row>
    <row r="103" spans="1:34" s="180" customFormat="1" x14ac:dyDescent="0.35">
      <c r="A103" s="318"/>
      <c r="B103" s="317"/>
      <c r="C103" s="318"/>
      <c r="D103" s="318"/>
      <c r="E103" s="318"/>
      <c r="F103" s="319"/>
      <c r="G103" s="320"/>
      <c r="H103" s="319"/>
      <c r="I103" s="321"/>
      <c r="J103" s="321"/>
      <c r="K103" s="321"/>
      <c r="L103" s="321"/>
      <c r="M103" s="325"/>
      <c r="Y103" s="327"/>
      <c r="Z103" s="327"/>
      <c r="AA103" s="327"/>
      <c r="AB103" s="328"/>
      <c r="AC103" s="328"/>
      <c r="AD103" s="328"/>
      <c r="AE103" s="328"/>
      <c r="AF103" s="329"/>
      <c r="AG103" s="328"/>
      <c r="AH103" s="328"/>
    </row>
    <row r="104" spans="1:34" s="180" customFormat="1" x14ac:dyDescent="0.35">
      <c r="A104" s="318"/>
      <c r="B104" s="317"/>
      <c r="C104" s="318"/>
      <c r="D104" s="318"/>
      <c r="E104" s="318"/>
      <c r="F104" s="319"/>
      <c r="G104" s="320"/>
      <c r="H104" s="319"/>
      <c r="I104" s="321"/>
      <c r="J104" s="321"/>
      <c r="K104" s="321"/>
      <c r="L104" s="321"/>
      <c r="M104" s="325"/>
      <c r="Y104" s="327"/>
      <c r="Z104" s="327"/>
      <c r="AA104" s="327"/>
      <c r="AB104" s="328"/>
      <c r="AC104" s="328"/>
      <c r="AD104" s="328"/>
      <c r="AE104" s="328"/>
      <c r="AF104" s="329"/>
      <c r="AG104" s="328"/>
      <c r="AH104" s="328"/>
    </row>
    <row r="105" spans="1:34" s="180" customFormat="1" x14ac:dyDescent="0.35">
      <c r="A105" s="318"/>
      <c r="B105" s="317"/>
      <c r="C105" s="318"/>
      <c r="D105" s="318"/>
      <c r="E105" s="318"/>
      <c r="F105" s="319"/>
      <c r="G105" s="320"/>
      <c r="H105" s="319"/>
      <c r="I105" s="321"/>
      <c r="J105" s="321"/>
      <c r="K105" s="321"/>
      <c r="L105" s="321"/>
      <c r="M105" s="325"/>
      <c r="Y105" s="327"/>
      <c r="Z105" s="327"/>
      <c r="AA105" s="327"/>
      <c r="AB105" s="328"/>
      <c r="AC105" s="328"/>
      <c r="AD105" s="328"/>
      <c r="AE105" s="328"/>
      <c r="AF105" s="329"/>
      <c r="AG105" s="328"/>
      <c r="AH105" s="328"/>
    </row>
    <row r="106" spans="1:34" s="180" customFormat="1" x14ac:dyDescent="0.35">
      <c r="A106" s="318"/>
      <c r="B106" s="317"/>
      <c r="C106" s="318"/>
      <c r="D106" s="318"/>
      <c r="E106" s="318"/>
      <c r="F106" s="319"/>
      <c r="G106" s="320"/>
      <c r="H106" s="319"/>
      <c r="I106" s="321"/>
      <c r="J106" s="321"/>
      <c r="K106" s="321"/>
      <c r="L106" s="321"/>
      <c r="M106" s="325"/>
      <c r="Y106" s="327"/>
      <c r="Z106" s="327"/>
      <c r="AA106" s="327"/>
      <c r="AB106" s="328"/>
      <c r="AC106" s="328"/>
      <c r="AD106" s="328"/>
      <c r="AE106" s="328"/>
      <c r="AF106" s="329"/>
      <c r="AG106" s="328"/>
      <c r="AH106" s="328"/>
    </row>
    <row r="107" spans="1:34" s="180" customFormat="1" x14ac:dyDescent="0.35">
      <c r="A107" s="318"/>
      <c r="B107" s="317"/>
      <c r="C107" s="318"/>
      <c r="D107" s="318"/>
      <c r="E107" s="318"/>
      <c r="F107" s="319"/>
      <c r="G107" s="320"/>
      <c r="H107" s="319"/>
      <c r="I107" s="321"/>
      <c r="J107" s="321"/>
      <c r="K107" s="321"/>
      <c r="L107" s="321"/>
      <c r="M107" s="325"/>
      <c r="Y107" s="327"/>
      <c r="Z107" s="327"/>
      <c r="AA107" s="327"/>
      <c r="AB107" s="328"/>
      <c r="AC107" s="328"/>
      <c r="AD107" s="328"/>
      <c r="AE107" s="328"/>
      <c r="AF107" s="329"/>
      <c r="AG107" s="328"/>
      <c r="AH107" s="328"/>
    </row>
    <row r="108" spans="1:34" s="180" customFormat="1" x14ac:dyDescent="0.35">
      <c r="A108" s="318"/>
      <c r="B108" s="317"/>
      <c r="C108" s="318"/>
      <c r="D108" s="318"/>
      <c r="E108" s="318"/>
      <c r="F108" s="319"/>
      <c r="G108" s="320"/>
      <c r="H108" s="319"/>
      <c r="I108" s="321"/>
      <c r="J108" s="321"/>
      <c r="K108" s="321"/>
      <c r="L108" s="321"/>
      <c r="M108" s="325"/>
      <c r="Y108" s="327"/>
      <c r="Z108" s="327"/>
      <c r="AA108" s="327"/>
      <c r="AB108" s="328"/>
      <c r="AC108" s="328"/>
      <c r="AD108" s="328"/>
      <c r="AE108" s="328"/>
      <c r="AF108" s="329"/>
      <c r="AG108" s="328"/>
      <c r="AH108" s="328"/>
    </row>
    <row r="109" spans="1:34" s="180" customFormat="1" x14ac:dyDescent="0.35">
      <c r="A109" s="318"/>
      <c r="B109" s="317"/>
      <c r="C109" s="318"/>
      <c r="D109" s="318"/>
      <c r="E109" s="318"/>
      <c r="F109" s="319"/>
      <c r="G109" s="320"/>
      <c r="H109" s="319"/>
      <c r="I109" s="321"/>
      <c r="J109" s="321"/>
      <c r="K109" s="321"/>
      <c r="L109" s="321"/>
      <c r="M109" s="325"/>
      <c r="Y109" s="327"/>
      <c r="Z109" s="327"/>
      <c r="AA109" s="327"/>
      <c r="AB109" s="328"/>
      <c r="AC109" s="328"/>
      <c r="AD109" s="328"/>
      <c r="AE109" s="328"/>
      <c r="AF109" s="329"/>
      <c r="AG109" s="328"/>
      <c r="AH109" s="328"/>
    </row>
    <row r="110" spans="1:34" s="180" customFormat="1" x14ac:dyDescent="0.35">
      <c r="A110" s="318"/>
      <c r="B110" s="317"/>
      <c r="C110" s="318"/>
      <c r="D110" s="318"/>
      <c r="E110" s="318"/>
      <c r="F110" s="319"/>
      <c r="G110" s="320"/>
      <c r="H110" s="319"/>
      <c r="I110" s="321"/>
      <c r="J110" s="321"/>
      <c r="K110" s="321"/>
      <c r="L110" s="321"/>
      <c r="M110" s="325"/>
      <c r="Y110" s="327"/>
      <c r="Z110" s="327"/>
      <c r="AA110" s="327"/>
      <c r="AB110" s="328"/>
      <c r="AC110" s="328"/>
      <c r="AD110" s="328"/>
      <c r="AE110" s="328"/>
      <c r="AF110" s="329"/>
      <c r="AG110" s="328"/>
      <c r="AH110" s="328"/>
    </row>
    <row r="111" spans="1:34" s="180" customFormat="1" x14ac:dyDescent="0.35">
      <c r="A111" s="318"/>
      <c r="B111" s="317"/>
      <c r="C111" s="318"/>
      <c r="D111" s="318"/>
      <c r="E111" s="318"/>
      <c r="F111" s="319"/>
      <c r="G111" s="320"/>
      <c r="H111" s="319"/>
      <c r="I111" s="321"/>
      <c r="J111" s="321"/>
      <c r="K111" s="321"/>
      <c r="L111" s="321"/>
      <c r="M111" s="325"/>
      <c r="Y111" s="327"/>
      <c r="Z111" s="327"/>
      <c r="AA111" s="327"/>
      <c r="AB111" s="328"/>
      <c r="AC111" s="328"/>
      <c r="AD111" s="328"/>
      <c r="AE111" s="328"/>
      <c r="AF111" s="329"/>
      <c r="AG111" s="328"/>
      <c r="AH111" s="328"/>
    </row>
    <row r="112" spans="1:34" s="180" customFormat="1" x14ac:dyDescent="0.35">
      <c r="A112" s="318"/>
      <c r="B112" s="317"/>
      <c r="C112" s="318"/>
      <c r="D112" s="318"/>
      <c r="E112" s="318"/>
      <c r="F112" s="319"/>
      <c r="G112" s="320"/>
      <c r="H112" s="319"/>
      <c r="I112" s="321"/>
      <c r="J112" s="321"/>
      <c r="K112" s="321"/>
      <c r="L112" s="321"/>
      <c r="M112" s="325"/>
      <c r="Y112" s="327"/>
      <c r="Z112" s="327"/>
      <c r="AA112" s="327"/>
      <c r="AB112" s="328"/>
      <c r="AC112" s="328"/>
      <c r="AD112" s="328"/>
      <c r="AE112" s="328"/>
      <c r="AF112" s="329"/>
      <c r="AG112" s="328"/>
      <c r="AH112" s="328"/>
    </row>
    <row r="113" spans="1:34" s="180" customFormat="1" x14ac:dyDescent="0.35">
      <c r="A113" s="318"/>
      <c r="B113" s="317"/>
      <c r="C113" s="318"/>
      <c r="D113" s="318"/>
      <c r="E113" s="318"/>
      <c r="F113" s="319"/>
      <c r="G113" s="320"/>
      <c r="H113" s="319"/>
      <c r="I113" s="321"/>
      <c r="J113" s="321"/>
      <c r="K113" s="321"/>
      <c r="L113" s="321"/>
      <c r="M113" s="325"/>
      <c r="Y113" s="327"/>
      <c r="Z113" s="327"/>
      <c r="AA113" s="327"/>
      <c r="AB113" s="328"/>
      <c r="AC113" s="328"/>
      <c r="AD113" s="328"/>
      <c r="AE113" s="328"/>
      <c r="AF113" s="329"/>
      <c r="AG113" s="328"/>
      <c r="AH113" s="328"/>
    </row>
    <row r="114" spans="1:34" s="180" customFormat="1" x14ac:dyDescent="0.35">
      <c r="A114" s="318"/>
      <c r="B114" s="317"/>
      <c r="C114" s="318"/>
      <c r="D114" s="318"/>
      <c r="E114" s="318"/>
      <c r="F114" s="319"/>
      <c r="G114" s="320"/>
      <c r="H114" s="319"/>
      <c r="I114" s="321"/>
      <c r="J114" s="321"/>
      <c r="K114" s="321"/>
      <c r="L114" s="321"/>
      <c r="M114" s="325"/>
      <c r="Y114" s="327"/>
      <c r="Z114" s="327"/>
      <c r="AA114" s="327"/>
      <c r="AB114" s="328"/>
      <c r="AC114" s="328"/>
      <c r="AD114" s="328"/>
      <c r="AE114" s="328"/>
      <c r="AF114" s="329"/>
      <c r="AG114" s="328"/>
      <c r="AH114" s="328"/>
    </row>
    <row r="115" spans="1:34" s="180" customFormat="1" x14ac:dyDescent="0.35">
      <c r="A115" s="318"/>
      <c r="B115" s="317"/>
      <c r="C115" s="318"/>
      <c r="D115" s="318"/>
      <c r="E115" s="318"/>
      <c r="F115" s="319"/>
      <c r="G115" s="320"/>
      <c r="H115" s="319"/>
      <c r="I115" s="321"/>
      <c r="J115" s="321"/>
      <c r="K115" s="321"/>
      <c r="L115" s="321"/>
      <c r="M115" s="325"/>
      <c r="Y115" s="327"/>
      <c r="Z115" s="327"/>
      <c r="AA115" s="327"/>
      <c r="AB115" s="328"/>
      <c r="AC115" s="328"/>
      <c r="AD115" s="328"/>
      <c r="AE115" s="328"/>
      <c r="AF115" s="329"/>
      <c r="AG115" s="328"/>
      <c r="AH115" s="328"/>
    </row>
    <row r="116" spans="1:34" s="180" customFormat="1" x14ac:dyDescent="0.35">
      <c r="A116" s="318"/>
      <c r="B116" s="317"/>
      <c r="C116" s="318"/>
      <c r="D116" s="318"/>
      <c r="E116" s="318"/>
      <c r="F116" s="319"/>
      <c r="G116" s="320"/>
      <c r="H116" s="319"/>
      <c r="I116" s="321"/>
      <c r="J116" s="321"/>
      <c r="K116" s="321"/>
      <c r="L116" s="321"/>
      <c r="M116" s="325"/>
      <c r="Y116" s="327"/>
      <c r="Z116" s="327"/>
      <c r="AA116" s="327"/>
      <c r="AB116" s="328"/>
      <c r="AC116" s="328"/>
      <c r="AD116" s="328"/>
      <c r="AE116" s="328"/>
      <c r="AF116" s="329"/>
      <c r="AG116" s="328"/>
      <c r="AH116" s="328"/>
    </row>
    <row r="117" spans="1:34" s="180" customFormat="1" x14ac:dyDescent="0.35">
      <c r="A117" s="318"/>
      <c r="B117" s="317"/>
      <c r="C117" s="318"/>
      <c r="D117" s="318"/>
      <c r="E117" s="318"/>
      <c r="F117" s="319"/>
      <c r="G117" s="320"/>
      <c r="H117" s="319"/>
      <c r="I117" s="321"/>
      <c r="J117" s="321"/>
      <c r="K117" s="321"/>
      <c r="L117" s="321"/>
      <c r="M117" s="325"/>
      <c r="Y117" s="327"/>
      <c r="Z117" s="327"/>
      <c r="AA117" s="327"/>
      <c r="AB117" s="328"/>
      <c r="AC117" s="328"/>
      <c r="AD117" s="328"/>
      <c r="AE117" s="328"/>
      <c r="AF117" s="329"/>
      <c r="AG117" s="328"/>
      <c r="AH117" s="328"/>
    </row>
    <row r="118" spans="1:34" s="180" customFormat="1" x14ac:dyDescent="0.35">
      <c r="A118" s="318"/>
      <c r="B118" s="317"/>
      <c r="C118" s="318"/>
      <c r="D118" s="318"/>
      <c r="E118" s="318"/>
      <c r="F118" s="319"/>
      <c r="G118" s="320"/>
      <c r="H118" s="319"/>
      <c r="I118" s="321"/>
      <c r="J118" s="321"/>
      <c r="K118" s="321"/>
      <c r="L118" s="321"/>
      <c r="M118" s="325"/>
      <c r="Y118" s="327"/>
      <c r="Z118" s="327"/>
      <c r="AA118" s="327"/>
      <c r="AB118" s="328"/>
      <c r="AC118" s="328"/>
      <c r="AD118" s="328"/>
      <c r="AE118" s="328"/>
      <c r="AF118" s="329"/>
      <c r="AG118" s="328"/>
      <c r="AH118" s="328"/>
    </row>
    <row r="119" spans="1:34" s="180" customFormat="1" x14ac:dyDescent="0.35">
      <c r="A119" s="318"/>
      <c r="B119" s="317"/>
      <c r="C119" s="318"/>
      <c r="D119" s="318"/>
      <c r="E119" s="318"/>
      <c r="F119" s="319"/>
      <c r="G119" s="320"/>
      <c r="H119" s="319"/>
      <c r="I119" s="321"/>
      <c r="J119" s="321"/>
      <c r="K119" s="321"/>
      <c r="L119" s="321"/>
      <c r="M119" s="325"/>
      <c r="Y119" s="327"/>
      <c r="Z119" s="327"/>
      <c r="AA119" s="327"/>
      <c r="AB119" s="328"/>
      <c r="AC119" s="328"/>
      <c r="AD119" s="328"/>
      <c r="AE119" s="328"/>
      <c r="AF119" s="329"/>
      <c r="AG119" s="328"/>
      <c r="AH119" s="328"/>
    </row>
    <row r="120" spans="1:34" s="180" customFormat="1" x14ac:dyDescent="0.35">
      <c r="A120" s="318"/>
      <c r="B120" s="317"/>
      <c r="C120" s="318"/>
      <c r="D120" s="318"/>
      <c r="E120" s="318"/>
      <c r="F120" s="319"/>
      <c r="G120" s="320"/>
      <c r="H120" s="319"/>
      <c r="I120" s="321"/>
      <c r="J120" s="321"/>
      <c r="K120" s="321"/>
      <c r="L120" s="321"/>
      <c r="M120" s="325"/>
      <c r="Y120" s="327"/>
      <c r="Z120" s="327"/>
      <c r="AA120" s="327"/>
      <c r="AB120" s="328"/>
      <c r="AC120" s="328"/>
      <c r="AD120" s="328"/>
      <c r="AE120" s="328"/>
      <c r="AF120" s="329"/>
      <c r="AG120" s="328"/>
      <c r="AH120" s="328"/>
    </row>
    <row r="121" spans="1:34" s="180" customFormat="1" x14ac:dyDescent="0.35">
      <c r="A121" s="318"/>
      <c r="B121" s="317"/>
      <c r="C121" s="318"/>
      <c r="D121" s="318"/>
      <c r="E121" s="318"/>
      <c r="F121" s="319"/>
      <c r="G121" s="320"/>
      <c r="H121" s="319"/>
      <c r="I121" s="321"/>
      <c r="J121" s="321"/>
      <c r="K121" s="321"/>
      <c r="L121" s="321"/>
      <c r="M121" s="325"/>
      <c r="Y121" s="327"/>
      <c r="Z121" s="327"/>
      <c r="AA121" s="327"/>
      <c r="AB121" s="328"/>
      <c r="AC121" s="328"/>
      <c r="AD121" s="328"/>
      <c r="AE121" s="328"/>
      <c r="AF121" s="329"/>
      <c r="AG121" s="328"/>
      <c r="AH121" s="328"/>
    </row>
    <row r="122" spans="1:34" s="180" customFormat="1" x14ac:dyDescent="0.35">
      <c r="A122" s="318"/>
      <c r="B122" s="317"/>
      <c r="C122" s="318"/>
      <c r="D122" s="318"/>
      <c r="E122" s="318"/>
      <c r="F122" s="319"/>
      <c r="G122" s="320"/>
      <c r="H122" s="319"/>
      <c r="I122" s="321"/>
      <c r="J122" s="321"/>
      <c r="K122" s="321"/>
      <c r="L122" s="321"/>
      <c r="M122" s="325"/>
      <c r="Y122" s="327"/>
      <c r="Z122" s="327"/>
      <c r="AA122" s="327"/>
      <c r="AB122" s="328"/>
      <c r="AC122" s="328"/>
      <c r="AD122" s="328"/>
      <c r="AE122" s="328"/>
      <c r="AF122" s="329"/>
      <c r="AG122" s="328"/>
      <c r="AH122" s="328"/>
    </row>
    <row r="123" spans="1:34" s="180" customFormat="1" x14ac:dyDescent="0.35">
      <c r="A123" s="318"/>
      <c r="B123" s="317"/>
      <c r="C123" s="318"/>
      <c r="D123" s="318"/>
      <c r="E123" s="318"/>
      <c r="F123" s="319"/>
      <c r="G123" s="320"/>
      <c r="H123" s="319"/>
      <c r="I123" s="321"/>
      <c r="J123" s="321"/>
      <c r="K123" s="321"/>
      <c r="L123" s="321"/>
      <c r="M123" s="325"/>
      <c r="Y123" s="327"/>
      <c r="Z123" s="327"/>
      <c r="AA123" s="327"/>
      <c r="AB123" s="328"/>
      <c r="AC123" s="328"/>
      <c r="AD123" s="328"/>
      <c r="AE123" s="328"/>
      <c r="AF123" s="329"/>
      <c r="AG123" s="328"/>
      <c r="AH123" s="328"/>
    </row>
    <row r="124" spans="1:34" s="180" customFormat="1" x14ac:dyDescent="0.35">
      <c r="A124" s="318"/>
      <c r="B124" s="317"/>
      <c r="C124" s="318"/>
      <c r="D124" s="318"/>
      <c r="E124" s="318"/>
      <c r="F124" s="319"/>
      <c r="G124" s="320"/>
      <c r="H124" s="319"/>
      <c r="I124" s="321"/>
      <c r="J124" s="321"/>
      <c r="K124" s="321"/>
      <c r="L124" s="321"/>
      <c r="M124" s="325"/>
      <c r="Y124" s="327"/>
      <c r="Z124" s="327"/>
      <c r="AA124" s="327"/>
      <c r="AB124" s="328"/>
      <c r="AC124" s="328"/>
      <c r="AD124" s="328"/>
      <c r="AE124" s="328"/>
      <c r="AF124" s="329"/>
      <c r="AG124" s="328"/>
      <c r="AH124" s="328"/>
    </row>
    <row r="125" spans="1:34" s="180" customFormat="1" x14ac:dyDescent="0.35">
      <c r="A125" s="318"/>
      <c r="B125" s="317"/>
      <c r="C125" s="318"/>
      <c r="D125" s="318"/>
      <c r="E125" s="318"/>
      <c r="F125" s="319"/>
      <c r="G125" s="320"/>
      <c r="H125" s="319"/>
      <c r="I125" s="321"/>
      <c r="J125" s="321"/>
      <c r="K125" s="321"/>
      <c r="L125" s="321"/>
      <c r="M125" s="325"/>
      <c r="Y125" s="327"/>
      <c r="Z125" s="327"/>
      <c r="AA125" s="327"/>
      <c r="AB125" s="328"/>
      <c r="AC125" s="328"/>
      <c r="AD125" s="328"/>
      <c r="AE125" s="328"/>
      <c r="AF125" s="329"/>
      <c r="AG125" s="328"/>
      <c r="AH125" s="328"/>
    </row>
    <row r="126" spans="1:34" s="180" customFormat="1" x14ac:dyDescent="0.35">
      <c r="A126" s="318"/>
      <c r="B126" s="317"/>
      <c r="C126" s="318"/>
      <c r="D126" s="318"/>
      <c r="E126" s="318"/>
      <c r="F126" s="319"/>
      <c r="G126" s="320"/>
      <c r="H126" s="319"/>
      <c r="I126" s="321"/>
      <c r="J126" s="321"/>
      <c r="K126" s="321"/>
      <c r="L126" s="321"/>
      <c r="M126" s="325"/>
      <c r="Y126" s="327"/>
      <c r="Z126" s="327"/>
      <c r="AA126" s="327"/>
      <c r="AB126" s="328"/>
      <c r="AC126" s="328"/>
      <c r="AD126" s="328"/>
      <c r="AE126" s="328"/>
      <c r="AF126" s="329"/>
      <c r="AG126" s="328"/>
      <c r="AH126" s="328"/>
    </row>
    <row r="127" spans="1:34" s="180" customFormat="1" x14ac:dyDescent="0.35">
      <c r="A127" s="318"/>
      <c r="B127" s="317"/>
      <c r="C127" s="318"/>
      <c r="D127" s="318"/>
      <c r="E127" s="318"/>
      <c r="F127" s="319"/>
      <c r="G127" s="320"/>
      <c r="H127" s="319"/>
      <c r="I127" s="321"/>
      <c r="J127" s="321"/>
      <c r="K127" s="321"/>
      <c r="L127" s="321"/>
      <c r="M127" s="325"/>
      <c r="Y127" s="327"/>
      <c r="Z127" s="327"/>
      <c r="AA127" s="327"/>
      <c r="AB127" s="328"/>
      <c r="AC127" s="328"/>
      <c r="AD127" s="328"/>
      <c r="AE127" s="328"/>
      <c r="AF127" s="329"/>
      <c r="AG127" s="328"/>
      <c r="AH127" s="328"/>
    </row>
    <row r="128" spans="1:34" s="180" customFormat="1" x14ac:dyDescent="0.35">
      <c r="A128" s="318"/>
      <c r="B128" s="317"/>
      <c r="C128" s="318"/>
      <c r="D128" s="318"/>
      <c r="E128" s="318"/>
      <c r="F128" s="319"/>
      <c r="G128" s="320"/>
      <c r="H128" s="319"/>
      <c r="I128" s="321"/>
      <c r="J128" s="321"/>
      <c r="K128" s="321"/>
      <c r="L128" s="321"/>
      <c r="M128" s="325"/>
      <c r="Y128" s="327"/>
      <c r="Z128" s="327"/>
      <c r="AA128" s="327"/>
      <c r="AB128" s="328"/>
      <c r="AC128" s="328"/>
      <c r="AD128" s="328"/>
      <c r="AE128" s="328"/>
      <c r="AF128" s="329"/>
      <c r="AG128" s="328"/>
      <c r="AH128" s="328"/>
    </row>
    <row r="129" spans="1:34" s="180" customFormat="1" x14ac:dyDescent="0.35">
      <c r="A129" s="318"/>
      <c r="B129" s="317"/>
      <c r="C129" s="318"/>
      <c r="D129" s="318"/>
      <c r="E129" s="318"/>
      <c r="F129" s="319"/>
      <c r="G129" s="320"/>
      <c r="H129" s="319"/>
      <c r="I129" s="321"/>
      <c r="J129" s="321"/>
      <c r="K129" s="321"/>
      <c r="L129" s="321"/>
      <c r="M129" s="325"/>
      <c r="Y129" s="327"/>
      <c r="Z129" s="327"/>
      <c r="AA129" s="327"/>
      <c r="AB129" s="328"/>
      <c r="AC129" s="328"/>
      <c r="AD129" s="328"/>
      <c r="AE129" s="328"/>
      <c r="AF129" s="329"/>
      <c r="AG129" s="328"/>
      <c r="AH129" s="328"/>
    </row>
    <row r="130" spans="1:34" s="180" customFormat="1" x14ac:dyDescent="0.35">
      <c r="A130" s="318"/>
      <c r="B130" s="317"/>
      <c r="C130" s="318"/>
      <c r="D130" s="318"/>
      <c r="E130" s="318"/>
      <c r="F130" s="319"/>
      <c r="G130" s="320"/>
      <c r="H130" s="319"/>
      <c r="I130" s="321"/>
      <c r="J130" s="321"/>
      <c r="K130" s="321"/>
      <c r="L130" s="321"/>
      <c r="M130" s="325"/>
      <c r="Y130" s="327"/>
      <c r="Z130" s="327"/>
      <c r="AA130" s="327"/>
      <c r="AB130" s="328"/>
      <c r="AC130" s="328"/>
      <c r="AD130" s="328"/>
      <c r="AE130" s="328"/>
      <c r="AF130" s="329"/>
      <c r="AG130" s="328"/>
      <c r="AH130" s="328"/>
    </row>
    <row r="131" spans="1:34" s="180" customFormat="1" x14ac:dyDescent="0.35">
      <c r="A131" s="318"/>
      <c r="B131" s="317"/>
      <c r="C131" s="318"/>
      <c r="D131" s="318"/>
      <c r="E131" s="318"/>
      <c r="F131" s="319"/>
      <c r="G131" s="320"/>
      <c r="H131" s="319"/>
      <c r="I131" s="321"/>
      <c r="J131" s="321"/>
      <c r="K131" s="321"/>
      <c r="L131" s="321"/>
      <c r="M131" s="325"/>
      <c r="Y131" s="327"/>
      <c r="Z131" s="327"/>
      <c r="AA131" s="327"/>
      <c r="AB131" s="328"/>
      <c r="AC131" s="328"/>
      <c r="AD131" s="328"/>
      <c r="AE131" s="328"/>
      <c r="AF131" s="329"/>
      <c r="AG131" s="328"/>
      <c r="AH131" s="328"/>
    </row>
    <row r="132" spans="1:34" s="180" customFormat="1" x14ac:dyDescent="0.35">
      <c r="A132" s="318"/>
      <c r="B132" s="317"/>
      <c r="C132" s="318"/>
      <c r="D132" s="318"/>
      <c r="E132" s="318"/>
      <c r="F132" s="319"/>
      <c r="G132" s="320"/>
      <c r="H132" s="319"/>
      <c r="I132" s="321"/>
      <c r="J132" s="321"/>
      <c r="K132" s="321"/>
      <c r="L132" s="321"/>
      <c r="M132" s="325"/>
      <c r="Y132" s="327"/>
      <c r="Z132" s="327"/>
      <c r="AA132" s="327"/>
      <c r="AB132" s="328"/>
      <c r="AC132" s="328"/>
      <c r="AD132" s="328"/>
      <c r="AE132" s="328"/>
      <c r="AF132" s="329"/>
      <c r="AG132" s="328"/>
      <c r="AH132" s="328"/>
    </row>
    <row r="133" spans="1:34" s="180" customFormat="1" x14ac:dyDescent="0.35">
      <c r="A133" s="318"/>
      <c r="B133" s="317"/>
      <c r="C133" s="318"/>
      <c r="D133" s="318"/>
      <c r="E133" s="318"/>
      <c r="F133" s="319"/>
      <c r="G133" s="320"/>
      <c r="H133" s="319"/>
      <c r="I133" s="321"/>
      <c r="J133" s="321"/>
      <c r="K133" s="321"/>
      <c r="L133" s="321"/>
      <c r="M133" s="325"/>
      <c r="Y133" s="327"/>
      <c r="Z133" s="327"/>
      <c r="AA133" s="327"/>
      <c r="AB133" s="328"/>
      <c r="AC133" s="328"/>
      <c r="AD133" s="328"/>
      <c r="AE133" s="328"/>
      <c r="AF133" s="329"/>
      <c r="AG133" s="328"/>
      <c r="AH133" s="328"/>
    </row>
    <row r="134" spans="1:34" s="180" customFormat="1" x14ac:dyDescent="0.35">
      <c r="A134" s="318"/>
      <c r="B134" s="317"/>
      <c r="C134" s="318"/>
      <c r="D134" s="318"/>
      <c r="E134" s="318"/>
      <c r="F134" s="319"/>
      <c r="G134" s="320"/>
      <c r="H134" s="319"/>
      <c r="I134" s="321"/>
      <c r="J134" s="321"/>
      <c r="K134" s="321"/>
      <c r="L134" s="321"/>
      <c r="M134" s="325"/>
      <c r="Y134" s="327"/>
      <c r="Z134" s="327"/>
      <c r="AA134" s="327"/>
      <c r="AB134" s="328"/>
      <c r="AC134" s="328"/>
      <c r="AD134" s="328"/>
      <c r="AE134" s="328"/>
      <c r="AF134" s="329"/>
      <c r="AG134" s="328"/>
      <c r="AH134" s="328"/>
    </row>
    <row r="135" spans="1:34" s="180" customFormat="1" x14ac:dyDescent="0.35">
      <c r="A135" s="318"/>
      <c r="B135" s="317"/>
      <c r="C135" s="318"/>
      <c r="D135" s="318"/>
      <c r="E135" s="318"/>
      <c r="F135" s="319"/>
      <c r="G135" s="320"/>
      <c r="H135" s="319"/>
      <c r="I135" s="321"/>
      <c r="J135" s="321"/>
      <c r="K135" s="321"/>
      <c r="L135" s="321"/>
      <c r="M135" s="325"/>
      <c r="Y135" s="327"/>
      <c r="Z135" s="327"/>
      <c r="AA135" s="327"/>
      <c r="AB135" s="328"/>
      <c r="AC135" s="328"/>
      <c r="AD135" s="328"/>
      <c r="AE135" s="328"/>
      <c r="AF135" s="329"/>
      <c r="AG135" s="328"/>
      <c r="AH135" s="328"/>
    </row>
    <row r="136" spans="1:34" s="180" customFormat="1" x14ac:dyDescent="0.35">
      <c r="A136" s="318"/>
      <c r="B136" s="317"/>
      <c r="C136" s="318"/>
      <c r="D136" s="318"/>
      <c r="E136" s="318"/>
      <c r="F136" s="319"/>
      <c r="G136" s="320"/>
      <c r="H136" s="319"/>
      <c r="I136" s="321"/>
      <c r="J136" s="321"/>
      <c r="K136" s="321"/>
      <c r="L136" s="321"/>
      <c r="M136" s="325"/>
      <c r="Y136" s="327"/>
      <c r="Z136" s="327"/>
      <c r="AA136" s="327"/>
      <c r="AB136" s="328"/>
      <c r="AC136" s="328"/>
      <c r="AD136" s="328"/>
      <c r="AE136" s="328"/>
      <c r="AF136" s="329"/>
      <c r="AG136" s="328"/>
      <c r="AH136" s="328"/>
    </row>
    <row r="137" spans="1:34" s="180" customFormat="1" x14ac:dyDescent="0.35">
      <c r="A137" s="318"/>
      <c r="B137" s="317"/>
      <c r="C137" s="318"/>
      <c r="D137" s="318"/>
      <c r="E137" s="318"/>
      <c r="F137" s="319"/>
      <c r="G137" s="320"/>
      <c r="H137" s="319"/>
      <c r="I137" s="321"/>
      <c r="J137" s="321"/>
      <c r="K137" s="321"/>
      <c r="L137" s="321"/>
      <c r="M137" s="325"/>
      <c r="Y137" s="327"/>
      <c r="Z137" s="327"/>
      <c r="AA137" s="327"/>
      <c r="AB137" s="328"/>
      <c r="AC137" s="328"/>
      <c r="AD137" s="328"/>
      <c r="AE137" s="328"/>
      <c r="AF137" s="329"/>
      <c r="AG137" s="328"/>
      <c r="AH137" s="328"/>
    </row>
    <row r="138" spans="1:34" s="180" customFormat="1" x14ac:dyDescent="0.35">
      <c r="A138" s="318"/>
      <c r="B138" s="317"/>
      <c r="C138" s="318"/>
      <c r="D138" s="318"/>
      <c r="E138" s="318"/>
      <c r="F138" s="319"/>
      <c r="G138" s="320"/>
      <c r="H138" s="319"/>
      <c r="I138" s="321"/>
      <c r="J138" s="321"/>
      <c r="K138" s="321"/>
      <c r="L138" s="321"/>
      <c r="M138" s="325"/>
      <c r="Y138" s="327"/>
      <c r="Z138" s="327"/>
      <c r="AA138" s="327"/>
      <c r="AB138" s="328"/>
      <c r="AC138" s="328"/>
      <c r="AD138" s="328"/>
      <c r="AE138" s="328"/>
      <c r="AF138" s="329"/>
      <c r="AG138" s="328"/>
      <c r="AH138" s="328"/>
    </row>
    <row r="139" spans="1:34" s="180" customFormat="1" x14ac:dyDescent="0.35">
      <c r="A139" s="318"/>
      <c r="B139" s="317"/>
      <c r="C139" s="318"/>
      <c r="D139" s="318"/>
      <c r="E139" s="318"/>
      <c r="F139" s="319"/>
      <c r="G139" s="320"/>
      <c r="H139" s="319"/>
      <c r="I139" s="321"/>
      <c r="J139" s="321"/>
      <c r="K139" s="321"/>
      <c r="L139" s="321"/>
      <c r="M139" s="325"/>
      <c r="Y139" s="327"/>
      <c r="Z139" s="327"/>
      <c r="AA139" s="327"/>
      <c r="AB139" s="328"/>
      <c r="AC139" s="328"/>
      <c r="AD139" s="328"/>
      <c r="AE139" s="328"/>
      <c r="AF139" s="329"/>
      <c r="AG139" s="328"/>
      <c r="AH139" s="328"/>
    </row>
    <row r="140" spans="1:34" s="180" customFormat="1" x14ac:dyDescent="0.35">
      <c r="A140" s="318"/>
      <c r="B140" s="317"/>
      <c r="C140" s="318"/>
      <c r="D140" s="318"/>
      <c r="E140" s="318"/>
      <c r="F140" s="319"/>
      <c r="G140" s="320"/>
      <c r="H140" s="319"/>
      <c r="I140" s="321"/>
      <c r="J140" s="321"/>
      <c r="K140" s="321"/>
      <c r="L140" s="321"/>
      <c r="M140" s="325"/>
      <c r="Y140" s="327"/>
      <c r="Z140" s="327"/>
      <c r="AA140" s="327"/>
      <c r="AB140" s="328"/>
      <c r="AC140" s="328"/>
      <c r="AD140" s="328"/>
      <c r="AE140" s="328"/>
      <c r="AF140" s="329"/>
      <c r="AG140" s="328"/>
      <c r="AH140" s="328"/>
    </row>
    <row r="141" spans="1:34" s="180" customFormat="1" x14ac:dyDescent="0.35">
      <c r="A141" s="318"/>
      <c r="B141" s="317"/>
      <c r="C141" s="318"/>
      <c r="D141" s="318"/>
      <c r="E141" s="318"/>
      <c r="F141" s="319"/>
      <c r="G141" s="320"/>
      <c r="H141" s="319"/>
      <c r="I141" s="321"/>
      <c r="J141" s="321"/>
      <c r="K141" s="321"/>
      <c r="L141" s="321"/>
      <c r="M141" s="325"/>
      <c r="Y141" s="327"/>
      <c r="Z141" s="327"/>
      <c r="AA141" s="327"/>
      <c r="AB141" s="328"/>
      <c r="AC141" s="328"/>
      <c r="AD141" s="328"/>
      <c r="AE141" s="328"/>
      <c r="AF141" s="329"/>
      <c r="AG141" s="328"/>
      <c r="AH141" s="328"/>
    </row>
    <row r="142" spans="1:34" s="180" customFormat="1" x14ac:dyDescent="0.35">
      <c r="A142" s="318"/>
      <c r="B142" s="317"/>
      <c r="C142" s="318"/>
      <c r="D142" s="318"/>
      <c r="E142" s="318"/>
      <c r="F142" s="319"/>
      <c r="G142" s="320"/>
      <c r="H142" s="319"/>
      <c r="I142" s="321"/>
      <c r="J142" s="321"/>
      <c r="K142" s="321"/>
      <c r="L142" s="321"/>
      <c r="M142" s="325"/>
      <c r="Y142" s="327"/>
      <c r="Z142" s="327"/>
      <c r="AA142" s="327"/>
      <c r="AB142" s="328"/>
      <c r="AC142" s="328"/>
      <c r="AD142" s="328"/>
      <c r="AE142" s="328"/>
      <c r="AF142" s="329"/>
      <c r="AG142" s="328"/>
      <c r="AH142" s="328"/>
    </row>
    <row r="143" spans="1:34" s="180" customFormat="1" x14ac:dyDescent="0.35">
      <c r="A143" s="318"/>
      <c r="B143" s="317"/>
      <c r="C143" s="318"/>
      <c r="D143" s="318"/>
      <c r="E143" s="318"/>
      <c r="F143" s="319"/>
      <c r="G143" s="320"/>
      <c r="H143" s="319"/>
      <c r="I143" s="321"/>
      <c r="J143" s="321"/>
      <c r="K143" s="321"/>
      <c r="L143" s="321"/>
      <c r="M143" s="325"/>
      <c r="Y143" s="327"/>
      <c r="Z143" s="327"/>
      <c r="AA143" s="327"/>
      <c r="AB143" s="328"/>
      <c r="AC143" s="328"/>
      <c r="AD143" s="328"/>
      <c r="AE143" s="328"/>
      <c r="AF143" s="329"/>
      <c r="AG143" s="328"/>
      <c r="AH143" s="328"/>
    </row>
    <row r="144" spans="1:34" s="180" customFormat="1" x14ac:dyDescent="0.35">
      <c r="A144" s="318"/>
      <c r="B144" s="317"/>
      <c r="C144" s="318"/>
      <c r="D144" s="318"/>
      <c r="E144" s="318"/>
      <c r="F144" s="319"/>
      <c r="G144" s="320"/>
      <c r="H144" s="319"/>
      <c r="I144" s="321"/>
      <c r="J144" s="321"/>
      <c r="K144" s="321"/>
      <c r="L144" s="321"/>
      <c r="M144" s="325"/>
      <c r="Y144" s="327"/>
      <c r="Z144" s="327"/>
      <c r="AA144" s="327"/>
      <c r="AB144" s="328"/>
      <c r="AC144" s="328"/>
      <c r="AD144" s="328"/>
      <c r="AE144" s="328"/>
      <c r="AF144" s="329"/>
      <c r="AG144" s="328"/>
      <c r="AH144" s="328"/>
    </row>
    <row r="145" spans="1:34" s="180" customFormat="1" x14ac:dyDescent="0.35">
      <c r="A145" s="318"/>
      <c r="B145" s="317"/>
      <c r="C145" s="318"/>
      <c r="D145" s="318"/>
      <c r="E145" s="318"/>
      <c r="F145" s="319"/>
      <c r="G145" s="320"/>
      <c r="H145" s="319"/>
      <c r="I145" s="321"/>
      <c r="J145" s="321"/>
      <c r="K145" s="321"/>
      <c r="L145" s="321"/>
      <c r="M145" s="325"/>
      <c r="Y145" s="327"/>
      <c r="Z145" s="327"/>
      <c r="AA145" s="327"/>
      <c r="AB145" s="328"/>
      <c r="AC145" s="328"/>
      <c r="AD145" s="328"/>
      <c r="AE145" s="328"/>
      <c r="AF145" s="329"/>
      <c r="AG145" s="328"/>
      <c r="AH145" s="328"/>
    </row>
    <row r="146" spans="1:34" s="180" customFormat="1" x14ac:dyDescent="0.35">
      <c r="A146" s="318"/>
      <c r="B146" s="317"/>
      <c r="C146" s="318"/>
      <c r="D146" s="318"/>
      <c r="E146" s="318"/>
      <c r="F146" s="319"/>
      <c r="G146" s="320"/>
      <c r="H146" s="319"/>
      <c r="I146" s="321"/>
      <c r="J146" s="321"/>
      <c r="K146" s="321"/>
      <c r="L146" s="321"/>
      <c r="M146" s="325"/>
      <c r="Y146" s="327"/>
      <c r="Z146" s="327"/>
      <c r="AA146" s="327"/>
      <c r="AB146" s="328"/>
      <c r="AC146" s="328"/>
      <c r="AD146" s="328"/>
      <c r="AE146" s="328"/>
      <c r="AF146" s="329"/>
      <c r="AG146" s="328"/>
      <c r="AH146" s="328"/>
    </row>
    <row r="147" spans="1:34" s="180" customFormat="1" x14ac:dyDescent="0.35">
      <c r="A147" s="318"/>
      <c r="B147" s="317"/>
      <c r="C147" s="318"/>
      <c r="D147" s="318"/>
      <c r="E147" s="318"/>
      <c r="F147" s="319"/>
      <c r="G147" s="320"/>
      <c r="H147" s="319"/>
      <c r="I147" s="321"/>
      <c r="J147" s="321"/>
      <c r="K147" s="321"/>
      <c r="L147" s="321"/>
      <c r="M147" s="325"/>
      <c r="Y147" s="327"/>
      <c r="Z147" s="327"/>
      <c r="AA147" s="327"/>
      <c r="AB147" s="328"/>
      <c r="AC147" s="328"/>
      <c r="AD147" s="328"/>
      <c r="AE147" s="328"/>
      <c r="AF147" s="329"/>
      <c r="AG147" s="328"/>
      <c r="AH147" s="328"/>
    </row>
    <row r="148" spans="1:34" s="180" customFormat="1" x14ac:dyDescent="0.35">
      <c r="A148" s="318"/>
      <c r="B148" s="317"/>
      <c r="C148" s="318"/>
      <c r="D148" s="318"/>
      <c r="E148" s="318"/>
      <c r="F148" s="319"/>
      <c r="G148" s="320"/>
      <c r="H148" s="319"/>
      <c r="I148" s="321"/>
      <c r="J148" s="321"/>
      <c r="K148" s="321"/>
      <c r="L148" s="321"/>
      <c r="M148" s="325"/>
      <c r="Y148" s="327"/>
      <c r="Z148" s="327"/>
      <c r="AA148" s="327"/>
      <c r="AB148" s="328"/>
      <c r="AC148" s="328"/>
      <c r="AD148" s="328"/>
      <c r="AE148" s="328"/>
      <c r="AF148" s="329"/>
      <c r="AG148" s="328"/>
      <c r="AH148" s="328"/>
    </row>
    <row r="149" spans="1:34" s="180" customFormat="1" x14ac:dyDescent="0.35">
      <c r="A149" s="318"/>
      <c r="B149" s="317"/>
      <c r="C149" s="318"/>
      <c r="D149" s="318"/>
      <c r="E149" s="318"/>
      <c r="F149" s="319"/>
      <c r="G149" s="320"/>
      <c r="H149" s="319"/>
      <c r="I149" s="321"/>
      <c r="J149" s="321"/>
      <c r="K149" s="321"/>
      <c r="L149" s="321"/>
      <c r="M149" s="325"/>
      <c r="Y149" s="327"/>
      <c r="Z149" s="327"/>
      <c r="AA149" s="327"/>
      <c r="AB149" s="328"/>
      <c r="AC149" s="328"/>
      <c r="AD149" s="328"/>
      <c r="AE149" s="328"/>
      <c r="AF149" s="329"/>
      <c r="AG149" s="328"/>
      <c r="AH149" s="328"/>
    </row>
    <row r="150" spans="1:34" s="180" customFormat="1" x14ac:dyDescent="0.35">
      <c r="A150" s="318"/>
      <c r="B150" s="317"/>
      <c r="C150" s="318"/>
      <c r="D150" s="318"/>
      <c r="E150" s="318"/>
      <c r="F150" s="319"/>
      <c r="G150" s="320"/>
      <c r="H150" s="319"/>
      <c r="I150" s="321"/>
      <c r="J150" s="321"/>
      <c r="K150" s="321"/>
      <c r="L150" s="321"/>
      <c r="M150" s="325"/>
      <c r="Y150" s="327"/>
      <c r="Z150" s="327"/>
      <c r="AA150" s="327"/>
      <c r="AB150" s="328"/>
      <c r="AC150" s="328"/>
      <c r="AD150" s="328"/>
      <c r="AE150" s="328"/>
      <c r="AF150" s="329"/>
      <c r="AG150" s="328"/>
      <c r="AH150" s="328"/>
    </row>
    <row r="151" spans="1:34" s="180" customFormat="1" x14ac:dyDescent="0.35">
      <c r="A151" s="318"/>
      <c r="B151" s="317"/>
      <c r="C151" s="318"/>
      <c r="D151" s="318"/>
      <c r="E151" s="318"/>
      <c r="F151" s="319"/>
      <c r="G151" s="320"/>
      <c r="H151" s="319"/>
      <c r="I151" s="321"/>
      <c r="J151" s="321"/>
      <c r="K151" s="321"/>
      <c r="L151" s="321"/>
      <c r="M151" s="325"/>
      <c r="Y151" s="327"/>
      <c r="Z151" s="327"/>
      <c r="AA151" s="327"/>
      <c r="AB151" s="328"/>
      <c r="AC151" s="328"/>
      <c r="AD151" s="328"/>
      <c r="AE151" s="328"/>
      <c r="AF151" s="329"/>
      <c r="AG151" s="328"/>
      <c r="AH151" s="328"/>
    </row>
    <row r="152" spans="1:34" s="180" customFormat="1" x14ac:dyDescent="0.35">
      <c r="A152" s="318"/>
      <c r="B152" s="317"/>
      <c r="C152" s="318"/>
      <c r="D152" s="318"/>
      <c r="E152" s="318"/>
      <c r="F152" s="319"/>
      <c r="G152" s="320"/>
      <c r="H152" s="319"/>
      <c r="I152" s="321"/>
      <c r="J152" s="321"/>
      <c r="K152" s="321"/>
      <c r="L152" s="321"/>
      <c r="M152" s="325"/>
      <c r="Y152" s="327"/>
      <c r="Z152" s="327"/>
      <c r="AA152" s="327"/>
      <c r="AB152" s="328"/>
      <c r="AC152" s="328"/>
      <c r="AD152" s="328"/>
      <c r="AE152" s="328"/>
      <c r="AF152" s="329"/>
      <c r="AG152" s="328"/>
      <c r="AH152" s="328"/>
    </row>
    <row r="153" spans="1:34" s="180" customFormat="1" x14ac:dyDescent="0.35">
      <c r="A153" s="318"/>
      <c r="B153" s="317"/>
      <c r="C153" s="318"/>
      <c r="D153" s="318"/>
      <c r="E153" s="318"/>
      <c r="F153" s="319"/>
      <c r="G153" s="320"/>
      <c r="H153" s="319"/>
      <c r="I153" s="321"/>
      <c r="J153" s="321"/>
      <c r="K153" s="321"/>
      <c r="L153" s="321"/>
      <c r="M153" s="325"/>
      <c r="Y153" s="327"/>
      <c r="Z153" s="327"/>
      <c r="AA153" s="327"/>
      <c r="AB153" s="328"/>
      <c r="AC153" s="328"/>
      <c r="AD153" s="328"/>
      <c r="AE153" s="328"/>
      <c r="AF153" s="329"/>
      <c r="AG153" s="328"/>
      <c r="AH153" s="328"/>
    </row>
    <row r="154" spans="1:34" s="180" customFormat="1" x14ac:dyDescent="0.35">
      <c r="A154" s="318"/>
      <c r="B154" s="317"/>
      <c r="C154" s="318"/>
      <c r="D154" s="318"/>
      <c r="E154" s="318"/>
      <c r="F154" s="319"/>
      <c r="G154" s="320"/>
      <c r="H154" s="319"/>
      <c r="I154" s="321"/>
      <c r="J154" s="321"/>
      <c r="K154" s="321"/>
      <c r="L154" s="321"/>
      <c r="M154" s="325"/>
      <c r="Y154" s="327"/>
      <c r="Z154" s="327"/>
      <c r="AA154" s="327"/>
      <c r="AB154" s="328"/>
      <c r="AC154" s="328"/>
      <c r="AD154" s="328"/>
      <c r="AE154" s="328"/>
      <c r="AF154" s="329"/>
      <c r="AG154" s="328"/>
      <c r="AH154" s="328"/>
    </row>
    <row r="155" spans="1:34" s="180" customFormat="1" x14ac:dyDescent="0.35">
      <c r="A155" s="318"/>
      <c r="B155" s="317"/>
      <c r="C155" s="318"/>
      <c r="D155" s="318"/>
      <c r="E155" s="318"/>
      <c r="F155" s="319"/>
      <c r="G155" s="320"/>
      <c r="H155" s="319"/>
      <c r="I155" s="321"/>
      <c r="J155" s="321"/>
      <c r="K155" s="321"/>
      <c r="L155" s="321"/>
      <c r="M155" s="325"/>
      <c r="Y155" s="327"/>
      <c r="Z155" s="327"/>
      <c r="AA155" s="327"/>
      <c r="AB155" s="328"/>
      <c r="AC155" s="328"/>
      <c r="AD155" s="328"/>
      <c r="AE155" s="328"/>
      <c r="AF155" s="329"/>
      <c r="AG155" s="328"/>
      <c r="AH155" s="328"/>
    </row>
    <row r="156" spans="1:34" s="180" customFormat="1" x14ac:dyDescent="0.35">
      <c r="A156" s="318"/>
      <c r="B156" s="317"/>
      <c r="C156" s="318"/>
      <c r="D156" s="318"/>
      <c r="E156" s="318"/>
      <c r="F156" s="319"/>
      <c r="G156" s="320"/>
      <c r="H156" s="319"/>
      <c r="I156" s="321"/>
      <c r="J156" s="321"/>
      <c r="K156" s="321"/>
      <c r="L156" s="321"/>
      <c r="M156" s="325"/>
      <c r="Y156" s="327"/>
      <c r="Z156" s="327"/>
      <c r="AA156" s="327"/>
      <c r="AB156" s="328"/>
      <c r="AC156" s="328"/>
      <c r="AD156" s="328"/>
      <c r="AE156" s="328"/>
      <c r="AF156" s="329"/>
      <c r="AG156" s="328"/>
      <c r="AH156" s="328"/>
    </row>
    <row r="157" spans="1:34" s="180" customFormat="1" x14ac:dyDescent="0.35">
      <c r="A157" s="318"/>
      <c r="B157" s="317"/>
      <c r="C157" s="318"/>
      <c r="D157" s="318"/>
      <c r="E157" s="318"/>
      <c r="F157" s="319"/>
      <c r="G157" s="320"/>
      <c r="H157" s="319"/>
      <c r="I157" s="321"/>
      <c r="J157" s="321"/>
      <c r="K157" s="321"/>
      <c r="L157" s="321"/>
      <c r="M157" s="325"/>
      <c r="Y157" s="327"/>
      <c r="Z157" s="327"/>
      <c r="AA157" s="327"/>
      <c r="AB157" s="328"/>
      <c r="AC157" s="328"/>
      <c r="AD157" s="328"/>
      <c r="AE157" s="328"/>
      <c r="AF157" s="329"/>
      <c r="AG157" s="328"/>
      <c r="AH157" s="328"/>
    </row>
    <row r="158" spans="1:34" s="180" customFormat="1" x14ac:dyDescent="0.35">
      <c r="A158" s="318"/>
      <c r="B158" s="317"/>
      <c r="C158" s="318"/>
      <c r="D158" s="318"/>
      <c r="E158" s="318"/>
      <c r="F158" s="319"/>
      <c r="G158" s="320"/>
      <c r="H158" s="319"/>
      <c r="I158" s="321"/>
      <c r="J158" s="321"/>
      <c r="K158" s="321"/>
      <c r="L158" s="321"/>
      <c r="M158" s="325"/>
      <c r="Y158" s="327"/>
      <c r="Z158" s="327"/>
      <c r="AA158" s="327"/>
      <c r="AB158" s="328"/>
      <c r="AC158" s="328"/>
      <c r="AD158" s="328"/>
      <c r="AE158" s="328"/>
      <c r="AF158" s="329"/>
      <c r="AG158" s="328"/>
      <c r="AH158" s="328"/>
    </row>
    <row r="159" spans="1:34" s="180" customFormat="1" x14ac:dyDescent="0.35">
      <c r="A159" s="318"/>
      <c r="B159" s="317"/>
      <c r="C159" s="318"/>
      <c r="D159" s="318"/>
      <c r="E159" s="318"/>
      <c r="F159" s="319"/>
      <c r="G159" s="320"/>
      <c r="H159" s="319"/>
      <c r="I159" s="321"/>
      <c r="J159" s="321"/>
      <c r="K159" s="321"/>
      <c r="L159" s="321"/>
      <c r="M159" s="325"/>
      <c r="Y159" s="327"/>
      <c r="Z159" s="327"/>
      <c r="AA159" s="327"/>
      <c r="AB159" s="328"/>
      <c r="AC159" s="328"/>
      <c r="AD159" s="328"/>
      <c r="AE159" s="328"/>
      <c r="AF159" s="329"/>
      <c r="AG159" s="328"/>
      <c r="AH159" s="328"/>
    </row>
    <row r="160" spans="1:34" s="180" customFormat="1" x14ac:dyDescent="0.35">
      <c r="A160" s="318"/>
      <c r="B160" s="317"/>
      <c r="C160" s="318"/>
      <c r="D160" s="318"/>
      <c r="E160" s="318"/>
      <c r="F160" s="319"/>
      <c r="G160" s="320"/>
      <c r="H160" s="319"/>
      <c r="I160" s="321"/>
      <c r="J160" s="321"/>
      <c r="K160" s="321"/>
      <c r="L160" s="321"/>
      <c r="M160" s="325"/>
      <c r="Y160" s="327"/>
      <c r="Z160" s="327"/>
      <c r="AA160" s="327"/>
      <c r="AB160" s="328"/>
      <c r="AC160" s="328"/>
      <c r="AD160" s="328"/>
      <c r="AE160" s="328"/>
      <c r="AF160" s="329"/>
      <c r="AG160" s="328"/>
      <c r="AH160" s="328"/>
    </row>
    <row r="161" spans="1:34" s="180" customFormat="1" x14ac:dyDescent="0.35">
      <c r="A161" s="318"/>
      <c r="B161" s="317"/>
      <c r="C161" s="318"/>
      <c r="D161" s="318"/>
      <c r="E161" s="318"/>
      <c r="F161" s="319"/>
      <c r="G161" s="320"/>
      <c r="H161" s="319"/>
      <c r="I161" s="321"/>
      <c r="J161" s="321"/>
      <c r="K161" s="321"/>
      <c r="L161" s="321"/>
      <c r="M161" s="325"/>
      <c r="Y161" s="327"/>
      <c r="Z161" s="327"/>
      <c r="AA161" s="327"/>
      <c r="AB161" s="328"/>
      <c r="AC161" s="328"/>
      <c r="AD161" s="328"/>
      <c r="AE161" s="328"/>
      <c r="AF161" s="329"/>
      <c r="AG161" s="328"/>
      <c r="AH161" s="328"/>
    </row>
    <row r="162" spans="1:34" s="180" customFormat="1" x14ac:dyDescent="0.35">
      <c r="A162" s="318"/>
      <c r="B162" s="317"/>
      <c r="C162" s="318"/>
      <c r="D162" s="318"/>
      <c r="E162" s="318"/>
      <c r="F162" s="319"/>
      <c r="G162" s="320"/>
      <c r="H162" s="319"/>
      <c r="I162" s="321"/>
      <c r="J162" s="321"/>
      <c r="K162" s="321"/>
      <c r="L162" s="321"/>
      <c r="M162" s="325"/>
      <c r="Y162" s="327"/>
      <c r="Z162" s="327"/>
      <c r="AA162" s="327"/>
      <c r="AB162" s="328"/>
      <c r="AC162" s="328"/>
      <c r="AD162" s="328"/>
      <c r="AE162" s="328"/>
      <c r="AF162" s="329"/>
      <c r="AG162" s="328"/>
      <c r="AH162" s="328"/>
    </row>
    <row r="163" spans="1:34" s="180" customFormat="1" x14ac:dyDescent="0.35">
      <c r="A163" s="318"/>
      <c r="B163" s="317"/>
      <c r="C163" s="318"/>
      <c r="D163" s="318"/>
      <c r="E163" s="318"/>
      <c r="F163" s="319"/>
      <c r="G163" s="320"/>
      <c r="H163" s="319"/>
      <c r="I163" s="321"/>
      <c r="J163" s="321"/>
      <c r="K163" s="321"/>
      <c r="L163" s="321"/>
      <c r="M163" s="325"/>
      <c r="Y163" s="327"/>
      <c r="Z163" s="327"/>
      <c r="AA163" s="327"/>
      <c r="AB163" s="328"/>
      <c r="AC163" s="328"/>
      <c r="AD163" s="328"/>
      <c r="AE163" s="328"/>
      <c r="AF163" s="329"/>
      <c r="AG163" s="328"/>
      <c r="AH163" s="328"/>
    </row>
    <row r="164" spans="1:34" s="180" customFormat="1" x14ac:dyDescent="0.35">
      <c r="A164" s="318"/>
      <c r="B164" s="317"/>
      <c r="C164" s="318"/>
      <c r="D164" s="318"/>
      <c r="E164" s="318"/>
      <c r="F164" s="319"/>
      <c r="G164" s="320"/>
      <c r="H164" s="319"/>
      <c r="I164" s="321"/>
      <c r="J164" s="321"/>
      <c r="K164" s="321"/>
      <c r="L164" s="321"/>
      <c r="M164" s="325"/>
      <c r="Y164" s="327"/>
      <c r="Z164" s="327"/>
      <c r="AA164" s="327"/>
      <c r="AB164" s="328"/>
      <c r="AC164" s="328"/>
      <c r="AD164" s="328"/>
      <c r="AE164" s="328"/>
      <c r="AF164" s="329"/>
      <c r="AG164" s="328"/>
      <c r="AH164" s="328"/>
    </row>
    <row r="165" spans="1:34" s="180" customFormat="1" x14ac:dyDescent="0.35">
      <c r="A165" s="318"/>
      <c r="B165" s="317"/>
      <c r="C165" s="318"/>
      <c r="D165" s="318"/>
      <c r="E165" s="318"/>
      <c r="F165" s="319"/>
      <c r="G165" s="320"/>
      <c r="H165" s="319"/>
      <c r="I165" s="321"/>
      <c r="J165" s="321"/>
      <c r="K165" s="321"/>
      <c r="L165" s="321"/>
      <c r="M165" s="325"/>
      <c r="Y165" s="327"/>
      <c r="Z165" s="327"/>
      <c r="AA165" s="327"/>
      <c r="AB165" s="328"/>
      <c r="AC165" s="328"/>
      <c r="AD165" s="328"/>
      <c r="AE165" s="328"/>
      <c r="AF165" s="329"/>
      <c r="AG165" s="328"/>
      <c r="AH165" s="328"/>
    </row>
    <row r="166" spans="1:34" s="180" customFormat="1" x14ac:dyDescent="0.35">
      <c r="A166" s="318"/>
      <c r="B166" s="317"/>
      <c r="C166" s="318"/>
      <c r="D166" s="318"/>
      <c r="E166" s="318"/>
      <c r="F166" s="319"/>
      <c r="G166" s="320"/>
      <c r="H166" s="319"/>
      <c r="I166" s="321"/>
      <c r="J166" s="321"/>
      <c r="K166" s="321"/>
      <c r="L166" s="321"/>
      <c r="M166" s="325"/>
      <c r="Y166" s="327"/>
      <c r="Z166" s="327"/>
      <c r="AA166" s="327"/>
      <c r="AB166" s="328"/>
      <c r="AC166" s="328"/>
      <c r="AD166" s="328"/>
      <c r="AE166" s="328"/>
      <c r="AF166" s="329"/>
      <c r="AG166" s="328"/>
      <c r="AH166" s="328"/>
    </row>
    <row r="167" spans="1:34" s="180" customFormat="1" x14ac:dyDescent="0.35">
      <c r="A167" s="318"/>
      <c r="B167" s="317"/>
      <c r="C167" s="318"/>
      <c r="D167" s="318"/>
      <c r="E167" s="318"/>
      <c r="F167" s="319"/>
      <c r="G167" s="320"/>
      <c r="H167" s="319"/>
      <c r="I167" s="321"/>
      <c r="J167" s="321"/>
      <c r="K167" s="321"/>
      <c r="L167" s="321"/>
      <c r="M167" s="325"/>
      <c r="Y167" s="327"/>
      <c r="Z167" s="327"/>
      <c r="AA167" s="327"/>
      <c r="AB167" s="328"/>
      <c r="AC167" s="328"/>
      <c r="AD167" s="328"/>
      <c r="AE167" s="328"/>
      <c r="AF167" s="329"/>
      <c r="AG167" s="328"/>
      <c r="AH167" s="328"/>
    </row>
    <row r="168" spans="1:34" s="180" customFormat="1" x14ac:dyDescent="0.35">
      <c r="A168" s="318"/>
      <c r="B168" s="317"/>
      <c r="C168" s="318"/>
      <c r="D168" s="318"/>
      <c r="E168" s="318"/>
      <c r="F168" s="319"/>
      <c r="G168" s="320"/>
      <c r="H168" s="319"/>
      <c r="I168" s="321"/>
      <c r="J168" s="321"/>
      <c r="K168" s="321"/>
      <c r="L168" s="321"/>
      <c r="M168" s="325"/>
      <c r="Y168" s="327"/>
      <c r="Z168" s="327"/>
      <c r="AA168" s="327"/>
      <c r="AB168" s="328"/>
      <c r="AC168" s="328"/>
      <c r="AD168" s="328"/>
      <c r="AE168" s="328"/>
      <c r="AF168" s="329"/>
      <c r="AG168" s="328"/>
      <c r="AH168" s="328"/>
    </row>
    <row r="169" spans="1:34" s="180" customFormat="1" x14ac:dyDescent="0.35">
      <c r="A169" s="318"/>
      <c r="B169" s="317"/>
      <c r="C169" s="318"/>
      <c r="D169" s="318"/>
      <c r="E169" s="318"/>
      <c r="F169" s="319"/>
      <c r="G169" s="320"/>
      <c r="H169" s="319"/>
      <c r="I169" s="321"/>
      <c r="J169" s="321"/>
      <c r="K169" s="321"/>
      <c r="L169" s="321"/>
      <c r="M169" s="325"/>
      <c r="Y169" s="327"/>
      <c r="Z169" s="327"/>
      <c r="AA169" s="327"/>
      <c r="AB169" s="328"/>
      <c r="AC169" s="328"/>
      <c r="AD169" s="328"/>
      <c r="AE169" s="328"/>
      <c r="AF169" s="329"/>
      <c r="AG169" s="328"/>
      <c r="AH169" s="328"/>
    </row>
    <row r="170" spans="1:34" s="180" customFormat="1" x14ac:dyDescent="0.35">
      <c r="A170" s="318"/>
      <c r="B170" s="317"/>
      <c r="C170" s="318"/>
      <c r="D170" s="318"/>
      <c r="E170" s="318"/>
      <c r="F170" s="319"/>
      <c r="G170" s="320"/>
      <c r="H170" s="319"/>
      <c r="I170" s="321"/>
      <c r="J170" s="321"/>
      <c r="K170" s="321"/>
      <c r="L170" s="321"/>
      <c r="M170" s="325"/>
      <c r="Y170" s="327"/>
      <c r="Z170" s="327"/>
      <c r="AA170" s="327"/>
      <c r="AB170" s="328"/>
      <c r="AC170" s="328"/>
      <c r="AD170" s="328"/>
      <c r="AE170" s="328"/>
      <c r="AF170" s="329"/>
      <c r="AG170" s="328"/>
      <c r="AH170" s="328"/>
    </row>
    <row r="171" spans="1:34" s="180" customFormat="1" x14ac:dyDescent="0.35">
      <c r="A171" s="318"/>
      <c r="B171" s="317"/>
      <c r="C171" s="318"/>
      <c r="D171" s="318"/>
      <c r="E171" s="318"/>
      <c r="F171" s="319"/>
      <c r="G171" s="320"/>
      <c r="H171" s="319"/>
      <c r="I171" s="321"/>
      <c r="J171" s="321"/>
      <c r="K171" s="321"/>
      <c r="L171" s="321"/>
      <c r="M171" s="325"/>
      <c r="Y171" s="327"/>
      <c r="Z171" s="327"/>
      <c r="AA171" s="327"/>
      <c r="AB171" s="328"/>
      <c r="AC171" s="328"/>
      <c r="AD171" s="328"/>
      <c r="AE171" s="328"/>
      <c r="AF171" s="329"/>
      <c r="AG171" s="328"/>
      <c r="AH171" s="328"/>
    </row>
    <row r="172" spans="1:34" s="180" customFormat="1" x14ac:dyDescent="0.35">
      <c r="A172" s="318"/>
      <c r="B172" s="317"/>
      <c r="C172" s="318"/>
      <c r="D172" s="318"/>
      <c r="E172" s="318"/>
      <c r="F172" s="319"/>
      <c r="G172" s="320"/>
      <c r="H172" s="319"/>
      <c r="I172" s="321"/>
      <c r="J172" s="321"/>
      <c r="K172" s="321"/>
      <c r="L172" s="321"/>
      <c r="M172" s="325"/>
      <c r="Y172" s="327"/>
      <c r="Z172" s="327"/>
      <c r="AA172" s="327"/>
      <c r="AB172" s="328"/>
      <c r="AC172" s="328"/>
      <c r="AD172" s="328"/>
      <c r="AE172" s="328"/>
      <c r="AF172" s="329"/>
      <c r="AG172" s="328"/>
      <c r="AH172" s="328"/>
    </row>
    <row r="173" spans="1:34" s="180" customFormat="1" x14ac:dyDescent="0.35">
      <c r="A173" s="318"/>
      <c r="B173" s="317"/>
      <c r="C173" s="318"/>
      <c r="D173" s="318"/>
      <c r="E173" s="318"/>
      <c r="F173" s="319"/>
      <c r="G173" s="320"/>
      <c r="H173" s="319"/>
      <c r="I173" s="321"/>
      <c r="J173" s="321"/>
      <c r="K173" s="321"/>
      <c r="L173" s="321"/>
      <c r="M173" s="325"/>
      <c r="Y173" s="327"/>
      <c r="Z173" s="327"/>
      <c r="AA173" s="327"/>
      <c r="AB173" s="328"/>
      <c r="AC173" s="328"/>
      <c r="AD173" s="328"/>
      <c r="AE173" s="328"/>
      <c r="AF173" s="329"/>
      <c r="AG173" s="328"/>
      <c r="AH173" s="328"/>
    </row>
    <row r="174" spans="1:34" s="180" customFormat="1" x14ac:dyDescent="0.35">
      <c r="A174" s="318"/>
      <c r="B174" s="317"/>
      <c r="C174" s="318"/>
      <c r="D174" s="318"/>
      <c r="E174" s="318"/>
      <c r="F174" s="319"/>
      <c r="G174" s="320"/>
      <c r="H174" s="319"/>
      <c r="I174" s="321"/>
      <c r="J174" s="321"/>
      <c r="K174" s="321"/>
      <c r="L174" s="321"/>
      <c r="M174" s="325"/>
      <c r="Y174" s="327"/>
      <c r="Z174" s="327"/>
      <c r="AA174" s="327"/>
      <c r="AB174" s="328"/>
      <c r="AC174" s="328"/>
      <c r="AD174" s="328"/>
      <c r="AE174" s="328"/>
      <c r="AF174" s="329"/>
      <c r="AG174" s="328"/>
      <c r="AH174" s="328"/>
    </row>
    <row r="175" spans="1:34" s="180" customFormat="1" x14ac:dyDescent="0.35">
      <c r="A175" s="318"/>
      <c r="B175" s="317"/>
      <c r="C175" s="318"/>
      <c r="D175" s="318"/>
      <c r="E175" s="318"/>
      <c r="F175" s="319"/>
      <c r="G175" s="320"/>
      <c r="H175" s="319"/>
      <c r="I175" s="321"/>
      <c r="J175" s="321"/>
      <c r="K175" s="321"/>
      <c r="L175" s="321"/>
      <c r="M175" s="325"/>
      <c r="Y175" s="327"/>
      <c r="Z175" s="327"/>
      <c r="AA175" s="327"/>
      <c r="AB175" s="328"/>
      <c r="AC175" s="328"/>
      <c r="AD175" s="328"/>
      <c r="AE175" s="328"/>
      <c r="AF175" s="329"/>
      <c r="AG175" s="328"/>
      <c r="AH175" s="328"/>
    </row>
    <row r="176" spans="1:34" s="180" customFormat="1" x14ac:dyDescent="0.35">
      <c r="A176" s="318"/>
      <c r="B176" s="317"/>
      <c r="C176" s="318"/>
      <c r="D176" s="318"/>
      <c r="E176" s="318"/>
      <c r="F176" s="319"/>
      <c r="G176" s="320"/>
      <c r="H176" s="319"/>
      <c r="I176" s="321"/>
      <c r="J176" s="321"/>
      <c r="K176" s="321"/>
      <c r="L176" s="321"/>
      <c r="M176" s="325"/>
      <c r="Y176" s="327"/>
      <c r="Z176" s="327"/>
      <c r="AA176" s="327"/>
      <c r="AB176" s="328"/>
      <c r="AC176" s="328"/>
      <c r="AD176" s="328"/>
      <c r="AE176" s="328"/>
      <c r="AF176" s="329"/>
      <c r="AG176" s="328"/>
      <c r="AH176" s="328"/>
    </row>
    <row r="177" spans="1:34" s="180" customFormat="1" x14ac:dyDescent="0.35">
      <c r="A177" s="318"/>
      <c r="B177" s="317"/>
      <c r="C177" s="318"/>
      <c r="D177" s="318"/>
      <c r="E177" s="318"/>
      <c r="F177" s="319"/>
      <c r="G177" s="320"/>
      <c r="H177" s="319"/>
      <c r="I177" s="321"/>
      <c r="J177" s="321"/>
      <c r="K177" s="321"/>
      <c r="L177" s="321"/>
      <c r="M177" s="325"/>
      <c r="Y177" s="327"/>
      <c r="Z177" s="327"/>
      <c r="AA177" s="327"/>
      <c r="AB177" s="328"/>
      <c r="AC177" s="328"/>
      <c r="AD177" s="328"/>
      <c r="AE177" s="328"/>
      <c r="AF177" s="329"/>
      <c r="AG177" s="328"/>
      <c r="AH177" s="328"/>
    </row>
    <row r="178" spans="1:34" s="180" customFormat="1" x14ac:dyDescent="0.35">
      <c r="A178" s="318"/>
      <c r="B178" s="317"/>
      <c r="C178" s="318"/>
      <c r="D178" s="318"/>
      <c r="E178" s="318"/>
      <c r="F178" s="319"/>
      <c r="G178" s="320"/>
      <c r="H178" s="319"/>
      <c r="I178" s="321"/>
      <c r="J178" s="321"/>
      <c r="K178" s="321"/>
      <c r="L178" s="321"/>
      <c r="M178" s="325"/>
      <c r="Y178" s="327"/>
      <c r="Z178" s="327"/>
      <c r="AA178" s="327"/>
      <c r="AB178" s="328"/>
      <c r="AC178" s="328"/>
      <c r="AD178" s="328"/>
      <c r="AE178" s="328"/>
      <c r="AF178" s="329"/>
      <c r="AG178" s="328"/>
      <c r="AH178" s="328"/>
    </row>
    <row r="179" spans="1:34" s="180" customFormat="1" x14ac:dyDescent="0.35">
      <c r="A179" s="318"/>
      <c r="B179" s="317"/>
      <c r="C179" s="318"/>
      <c r="D179" s="318"/>
      <c r="E179" s="318"/>
      <c r="F179" s="319"/>
      <c r="G179" s="320"/>
      <c r="H179" s="319"/>
      <c r="I179" s="321"/>
      <c r="J179" s="321"/>
      <c r="K179" s="321"/>
      <c r="L179" s="321"/>
      <c r="M179" s="325"/>
      <c r="Y179" s="327"/>
      <c r="Z179" s="327"/>
      <c r="AA179" s="327"/>
      <c r="AB179" s="328"/>
      <c r="AC179" s="328"/>
      <c r="AD179" s="328"/>
      <c r="AE179" s="328"/>
      <c r="AF179" s="329"/>
      <c r="AG179" s="328"/>
      <c r="AH179" s="328"/>
    </row>
    <row r="180" spans="1:34" s="180" customFormat="1" x14ac:dyDescent="0.35">
      <c r="A180" s="318"/>
      <c r="B180" s="317"/>
      <c r="C180" s="318"/>
      <c r="D180" s="318"/>
      <c r="E180" s="318"/>
      <c r="F180" s="319"/>
      <c r="G180" s="320"/>
      <c r="H180" s="319"/>
      <c r="I180" s="321"/>
      <c r="J180" s="321"/>
      <c r="K180" s="321"/>
      <c r="L180" s="321"/>
      <c r="M180" s="325"/>
      <c r="Y180" s="327"/>
      <c r="Z180" s="327"/>
      <c r="AA180" s="327"/>
      <c r="AB180" s="328"/>
      <c r="AC180" s="328"/>
      <c r="AD180" s="328"/>
      <c r="AE180" s="328"/>
      <c r="AF180" s="329"/>
      <c r="AG180" s="328"/>
      <c r="AH180" s="328"/>
    </row>
    <row r="181" spans="1:34" s="180" customFormat="1" x14ac:dyDescent="0.35">
      <c r="A181" s="318"/>
      <c r="B181" s="317"/>
      <c r="C181" s="318"/>
      <c r="D181" s="318"/>
      <c r="E181" s="318"/>
      <c r="F181" s="319"/>
      <c r="G181" s="320"/>
      <c r="H181" s="319"/>
      <c r="I181" s="321"/>
      <c r="J181" s="321"/>
      <c r="K181" s="321"/>
      <c r="L181" s="321"/>
      <c r="M181" s="325"/>
      <c r="Y181" s="327"/>
      <c r="Z181" s="327"/>
      <c r="AA181" s="327"/>
      <c r="AB181" s="328"/>
      <c r="AC181" s="328"/>
      <c r="AD181" s="328"/>
      <c r="AE181" s="328"/>
      <c r="AF181" s="329"/>
      <c r="AG181" s="328"/>
      <c r="AH181" s="328"/>
    </row>
    <row r="182" spans="1:34" s="180" customFormat="1" x14ac:dyDescent="0.35">
      <c r="A182" s="318"/>
      <c r="B182" s="317"/>
      <c r="C182" s="318"/>
      <c r="D182" s="318"/>
      <c r="E182" s="318"/>
      <c r="F182" s="319"/>
      <c r="G182" s="320"/>
      <c r="H182" s="319"/>
      <c r="I182" s="321"/>
      <c r="J182" s="321"/>
      <c r="K182" s="321"/>
      <c r="L182" s="321"/>
      <c r="M182" s="325"/>
      <c r="Y182" s="327"/>
      <c r="Z182" s="327"/>
      <c r="AA182" s="327"/>
      <c r="AB182" s="328"/>
      <c r="AC182" s="328"/>
      <c r="AD182" s="328"/>
      <c r="AE182" s="328"/>
      <c r="AF182" s="329"/>
      <c r="AG182" s="328"/>
      <c r="AH182" s="328"/>
    </row>
    <row r="183" spans="1:34" s="180" customFormat="1" x14ac:dyDescent="0.35">
      <c r="A183" s="318"/>
      <c r="B183" s="317"/>
      <c r="C183" s="318"/>
      <c r="D183" s="318"/>
      <c r="E183" s="318"/>
      <c r="F183" s="319"/>
      <c r="G183" s="320"/>
      <c r="H183" s="319"/>
      <c r="I183" s="321"/>
      <c r="J183" s="321"/>
      <c r="K183" s="321"/>
      <c r="L183" s="321"/>
      <c r="M183" s="325"/>
      <c r="Y183" s="327"/>
      <c r="Z183" s="327"/>
      <c r="AA183" s="327"/>
      <c r="AB183" s="328"/>
      <c r="AC183" s="328"/>
      <c r="AD183" s="328"/>
      <c r="AE183" s="328"/>
      <c r="AF183" s="329"/>
      <c r="AG183" s="328"/>
      <c r="AH183" s="328"/>
    </row>
    <row r="184" spans="1:34" s="180" customFormat="1" x14ac:dyDescent="0.35">
      <c r="A184" s="318"/>
      <c r="B184" s="317"/>
      <c r="C184" s="318"/>
      <c r="D184" s="318"/>
      <c r="E184" s="318"/>
      <c r="F184" s="319"/>
      <c r="G184" s="320"/>
      <c r="H184" s="319"/>
      <c r="I184" s="321"/>
      <c r="J184" s="321"/>
      <c r="K184" s="321"/>
      <c r="L184" s="321"/>
      <c r="M184" s="325"/>
      <c r="Y184" s="327"/>
      <c r="Z184" s="327"/>
      <c r="AA184" s="327"/>
      <c r="AB184" s="328"/>
      <c r="AC184" s="328"/>
      <c r="AD184" s="328"/>
      <c r="AE184" s="328"/>
      <c r="AF184" s="329"/>
      <c r="AG184" s="328"/>
      <c r="AH184" s="328"/>
    </row>
    <row r="185" spans="1:34" s="180" customFormat="1" x14ac:dyDescent="0.35">
      <c r="A185" s="318"/>
      <c r="B185" s="317"/>
      <c r="C185" s="318"/>
      <c r="D185" s="318"/>
      <c r="E185" s="318"/>
      <c r="F185" s="319"/>
      <c r="G185" s="320"/>
      <c r="H185" s="319"/>
      <c r="I185" s="321"/>
      <c r="J185" s="321"/>
      <c r="K185" s="321"/>
      <c r="L185" s="321"/>
      <c r="M185" s="325"/>
      <c r="Y185" s="327"/>
      <c r="Z185" s="327"/>
      <c r="AA185" s="327"/>
      <c r="AB185" s="328"/>
      <c r="AC185" s="328"/>
      <c r="AD185" s="328"/>
      <c r="AE185" s="328"/>
      <c r="AF185" s="329"/>
      <c r="AG185" s="328"/>
      <c r="AH185" s="328"/>
    </row>
    <row r="186" spans="1:34" s="180" customFormat="1" x14ac:dyDescent="0.35">
      <c r="A186" s="318"/>
      <c r="B186" s="317"/>
      <c r="C186" s="318"/>
      <c r="D186" s="318"/>
      <c r="E186" s="318"/>
      <c r="F186" s="319"/>
      <c r="G186" s="320"/>
      <c r="H186" s="319"/>
      <c r="I186" s="321"/>
      <c r="J186" s="321"/>
      <c r="K186" s="321"/>
      <c r="L186" s="321"/>
      <c r="M186" s="325"/>
      <c r="Y186" s="327"/>
      <c r="Z186" s="327"/>
      <c r="AA186" s="327"/>
      <c r="AB186" s="328"/>
      <c r="AC186" s="328"/>
      <c r="AD186" s="328"/>
      <c r="AE186" s="328"/>
      <c r="AF186" s="329"/>
      <c r="AG186" s="328"/>
      <c r="AH186" s="328"/>
    </row>
    <row r="187" spans="1:34" s="180" customFormat="1" x14ac:dyDescent="0.35">
      <c r="A187" s="318"/>
      <c r="B187" s="317"/>
      <c r="C187" s="318"/>
      <c r="D187" s="318"/>
      <c r="E187" s="318"/>
      <c r="F187" s="319"/>
      <c r="G187" s="320"/>
      <c r="H187" s="319"/>
      <c r="I187" s="321"/>
      <c r="J187" s="321"/>
      <c r="K187" s="321"/>
      <c r="L187" s="321"/>
      <c r="M187" s="325"/>
      <c r="Y187" s="327"/>
      <c r="Z187" s="327"/>
      <c r="AA187" s="327"/>
      <c r="AB187" s="328"/>
      <c r="AC187" s="328"/>
      <c r="AD187" s="328"/>
      <c r="AE187" s="328"/>
      <c r="AF187" s="329"/>
      <c r="AG187" s="328"/>
      <c r="AH187" s="328"/>
    </row>
    <row r="188" spans="1:34" s="180" customFormat="1" x14ac:dyDescent="0.35">
      <c r="A188" s="318"/>
      <c r="B188" s="317"/>
      <c r="C188" s="318"/>
      <c r="D188" s="318"/>
      <c r="E188" s="318"/>
      <c r="F188" s="319"/>
      <c r="G188" s="320"/>
      <c r="H188" s="319"/>
      <c r="I188" s="321"/>
      <c r="J188" s="321"/>
      <c r="K188" s="321"/>
      <c r="L188" s="321"/>
      <c r="M188" s="325"/>
      <c r="Y188" s="327"/>
      <c r="Z188" s="327"/>
      <c r="AA188" s="327"/>
      <c r="AB188" s="328"/>
      <c r="AC188" s="328"/>
      <c r="AD188" s="328"/>
      <c r="AE188" s="328"/>
      <c r="AF188" s="329"/>
      <c r="AG188" s="328"/>
      <c r="AH188" s="328"/>
    </row>
    <row r="189" spans="1:34" s="180" customFormat="1" x14ac:dyDescent="0.35">
      <c r="A189" s="318"/>
      <c r="B189" s="317"/>
      <c r="C189" s="318"/>
      <c r="D189" s="318"/>
      <c r="E189" s="318"/>
      <c r="F189" s="319"/>
      <c r="G189" s="320"/>
      <c r="H189" s="319"/>
      <c r="I189" s="321"/>
      <c r="J189" s="321"/>
      <c r="K189" s="321"/>
      <c r="L189" s="321"/>
      <c r="M189" s="325"/>
      <c r="Y189" s="327"/>
      <c r="Z189" s="327"/>
      <c r="AA189" s="327"/>
      <c r="AB189" s="328"/>
      <c r="AC189" s="328"/>
      <c r="AD189" s="328"/>
      <c r="AE189" s="328"/>
      <c r="AF189" s="329"/>
      <c r="AG189" s="328"/>
      <c r="AH189" s="328"/>
    </row>
    <row r="190" spans="1:34" s="180" customFormat="1" x14ac:dyDescent="0.35">
      <c r="A190" s="318"/>
      <c r="B190" s="317"/>
      <c r="C190" s="318"/>
      <c r="D190" s="318"/>
      <c r="E190" s="318"/>
      <c r="F190" s="319"/>
      <c r="G190" s="320"/>
      <c r="H190" s="319"/>
      <c r="I190" s="321"/>
      <c r="J190" s="321"/>
      <c r="K190" s="321"/>
      <c r="L190" s="321"/>
      <c r="M190" s="325"/>
      <c r="Y190" s="327"/>
      <c r="Z190" s="327"/>
      <c r="AA190" s="327"/>
      <c r="AB190" s="328"/>
      <c r="AC190" s="328"/>
      <c r="AD190" s="328"/>
      <c r="AE190" s="328"/>
      <c r="AF190" s="329"/>
      <c r="AG190" s="328"/>
      <c r="AH190" s="328"/>
    </row>
    <row r="191" spans="1:34" s="180" customFormat="1" x14ac:dyDescent="0.35">
      <c r="A191" s="318"/>
      <c r="B191" s="317"/>
      <c r="C191" s="318"/>
      <c r="D191" s="318"/>
      <c r="E191" s="318"/>
      <c r="F191" s="319"/>
      <c r="G191" s="320"/>
      <c r="H191" s="319"/>
      <c r="I191" s="321"/>
      <c r="J191" s="321"/>
      <c r="K191" s="321"/>
      <c r="L191" s="321"/>
      <c r="M191" s="325"/>
      <c r="Y191" s="327"/>
      <c r="Z191" s="327"/>
      <c r="AA191" s="327"/>
      <c r="AB191" s="328"/>
      <c r="AC191" s="328"/>
      <c r="AD191" s="328"/>
      <c r="AE191" s="328"/>
      <c r="AF191" s="329"/>
      <c r="AG191" s="328"/>
      <c r="AH191" s="328"/>
    </row>
    <row r="192" spans="1:34" s="180" customFormat="1" x14ac:dyDescent="0.35">
      <c r="A192" s="318"/>
      <c r="B192" s="317"/>
      <c r="C192" s="318"/>
      <c r="D192" s="318"/>
      <c r="E192" s="318"/>
      <c r="F192" s="319"/>
      <c r="G192" s="320"/>
      <c r="H192" s="319"/>
      <c r="I192" s="321"/>
      <c r="J192" s="321"/>
      <c r="K192" s="321"/>
      <c r="L192" s="321"/>
      <c r="M192" s="325"/>
      <c r="Y192" s="327"/>
      <c r="Z192" s="327"/>
      <c r="AA192" s="327"/>
      <c r="AB192" s="328"/>
      <c r="AC192" s="328"/>
      <c r="AD192" s="328"/>
      <c r="AE192" s="328"/>
      <c r="AF192" s="329"/>
      <c r="AG192" s="328"/>
      <c r="AH192" s="328"/>
    </row>
    <row r="193" spans="1:34" s="180" customFormat="1" x14ac:dyDescent="0.35">
      <c r="A193" s="318"/>
      <c r="B193" s="317"/>
      <c r="C193" s="318"/>
      <c r="D193" s="318"/>
      <c r="E193" s="318"/>
      <c r="F193" s="319"/>
      <c r="G193" s="320"/>
      <c r="H193" s="319"/>
      <c r="I193" s="321"/>
      <c r="J193" s="321"/>
      <c r="K193" s="321"/>
      <c r="L193" s="321"/>
      <c r="M193" s="325"/>
      <c r="Y193" s="327"/>
      <c r="Z193" s="327"/>
      <c r="AA193" s="327"/>
      <c r="AB193" s="328"/>
      <c r="AC193" s="328"/>
      <c r="AD193" s="328"/>
      <c r="AE193" s="328"/>
      <c r="AF193" s="329"/>
      <c r="AG193" s="328"/>
      <c r="AH193" s="328"/>
    </row>
    <row r="194" spans="1:34" s="180" customFormat="1" x14ac:dyDescent="0.35">
      <c r="A194" s="318"/>
      <c r="B194" s="317"/>
      <c r="C194" s="318"/>
      <c r="D194" s="318"/>
      <c r="E194" s="318"/>
      <c r="F194" s="319"/>
      <c r="G194" s="320"/>
      <c r="H194" s="319"/>
      <c r="I194" s="321"/>
      <c r="J194" s="321"/>
      <c r="K194" s="321"/>
      <c r="L194" s="321"/>
      <c r="M194" s="325"/>
      <c r="Y194" s="327"/>
      <c r="Z194" s="327"/>
      <c r="AA194" s="327"/>
      <c r="AB194" s="328"/>
      <c r="AC194" s="328"/>
      <c r="AD194" s="328"/>
      <c r="AE194" s="328"/>
      <c r="AF194" s="329"/>
      <c r="AG194" s="328"/>
      <c r="AH194" s="328"/>
    </row>
    <row r="195" spans="1:34" s="180" customFormat="1" x14ac:dyDescent="0.35">
      <c r="A195" s="318"/>
      <c r="B195" s="317"/>
      <c r="C195" s="318"/>
      <c r="D195" s="318"/>
      <c r="E195" s="318"/>
      <c r="F195" s="319"/>
      <c r="G195" s="320"/>
      <c r="H195" s="319"/>
      <c r="I195" s="321"/>
      <c r="J195" s="321"/>
      <c r="K195" s="321"/>
      <c r="L195" s="321"/>
      <c r="M195" s="325"/>
      <c r="Y195" s="327"/>
      <c r="Z195" s="327"/>
      <c r="AA195" s="327"/>
      <c r="AB195" s="328"/>
      <c r="AC195" s="328"/>
      <c r="AD195" s="328"/>
      <c r="AE195" s="328"/>
      <c r="AF195" s="329"/>
      <c r="AG195" s="328"/>
      <c r="AH195" s="328"/>
    </row>
    <row r="196" spans="1:34" s="180" customFormat="1" x14ac:dyDescent="0.35">
      <c r="A196" s="318"/>
      <c r="B196" s="317"/>
      <c r="C196" s="318"/>
      <c r="D196" s="318"/>
      <c r="E196" s="318"/>
      <c r="F196" s="319"/>
      <c r="G196" s="320"/>
      <c r="H196" s="319"/>
      <c r="I196" s="321"/>
      <c r="J196" s="321"/>
      <c r="K196" s="321"/>
      <c r="L196" s="321"/>
      <c r="M196" s="325"/>
      <c r="Y196" s="327"/>
      <c r="Z196" s="327"/>
      <c r="AA196" s="327"/>
      <c r="AB196" s="328"/>
      <c r="AC196" s="328"/>
      <c r="AD196" s="328"/>
      <c r="AE196" s="328"/>
      <c r="AF196" s="329"/>
      <c r="AG196" s="328"/>
      <c r="AH196" s="328"/>
    </row>
    <row r="197" spans="1:34" s="180" customFormat="1" x14ac:dyDescent="0.35">
      <c r="A197" s="318"/>
      <c r="B197" s="317"/>
      <c r="C197" s="318"/>
      <c r="D197" s="318"/>
      <c r="E197" s="318"/>
      <c r="F197" s="319"/>
      <c r="G197" s="320"/>
      <c r="H197" s="319"/>
      <c r="I197" s="321"/>
      <c r="J197" s="321"/>
      <c r="K197" s="321"/>
      <c r="L197" s="321"/>
      <c r="M197" s="325"/>
      <c r="Y197" s="327"/>
      <c r="Z197" s="327"/>
      <c r="AA197" s="327"/>
      <c r="AB197" s="328"/>
      <c r="AC197" s="328"/>
      <c r="AD197" s="328"/>
      <c r="AE197" s="328"/>
      <c r="AF197" s="329"/>
      <c r="AG197" s="328"/>
      <c r="AH197" s="328"/>
    </row>
    <row r="198" spans="1:34" s="180" customFormat="1" x14ac:dyDescent="0.35">
      <c r="A198" s="318"/>
      <c r="B198" s="317"/>
      <c r="C198" s="318"/>
      <c r="D198" s="318"/>
      <c r="E198" s="318"/>
      <c r="F198" s="319"/>
      <c r="G198" s="320"/>
      <c r="H198" s="319"/>
      <c r="I198" s="321"/>
      <c r="J198" s="321"/>
      <c r="K198" s="321"/>
      <c r="L198" s="321"/>
      <c r="M198" s="325"/>
      <c r="Y198" s="327"/>
      <c r="Z198" s="327"/>
      <c r="AA198" s="327"/>
      <c r="AB198" s="328"/>
      <c r="AC198" s="328"/>
      <c r="AD198" s="328"/>
      <c r="AE198" s="328"/>
      <c r="AF198" s="329"/>
      <c r="AG198" s="328"/>
      <c r="AH198" s="328"/>
    </row>
    <row r="199" spans="1:34" s="180" customFormat="1" x14ac:dyDescent="0.35">
      <c r="A199" s="318"/>
      <c r="B199" s="317"/>
      <c r="C199" s="318"/>
      <c r="D199" s="318"/>
      <c r="E199" s="318"/>
      <c r="F199" s="319"/>
      <c r="G199" s="320"/>
      <c r="H199" s="319"/>
      <c r="I199" s="321"/>
      <c r="J199" s="321"/>
      <c r="K199" s="321"/>
      <c r="L199" s="321"/>
      <c r="M199" s="325"/>
      <c r="Y199" s="327"/>
      <c r="Z199" s="327"/>
      <c r="AA199" s="327"/>
      <c r="AB199" s="328"/>
      <c r="AC199" s="328"/>
      <c r="AD199" s="328"/>
      <c r="AE199" s="328"/>
      <c r="AF199" s="329"/>
      <c r="AG199" s="328"/>
      <c r="AH199" s="328"/>
    </row>
    <row r="200" spans="1:34" s="180" customFormat="1" x14ac:dyDescent="0.35">
      <c r="A200" s="318"/>
      <c r="B200" s="317"/>
      <c r="C200" s="318"/>
      <c r="D200" s="318"/>
      <c r="E200" s="318"/>
      <c r="F200" s="319"/>
      <c r="G200" s="320"/>
      <c r="H200" s="319"/>
      <c r="I200" s="321"/>
      <c r="J200" s="321"/>
      <c r="K200" s="321"/>
      <c r="L200" s="321"/>
      <c r="M200" s="325"/>
      <c r="Y200" s="327"/>
      <c r="Z200" s="327"/>
      <c r="AA200" s="327"/>
      <c r="AB200" s="328"/>
      <c r="AC200" s="328"/>
      <c r="AD200" s="328"/>
      <c r="AE200" s="328"/>
      <c r="AF200" s="329"/>
      <c r="AG200" s="328"/>
      <c r="AH200" s="328"/>
    </row>
    <row r="201" spans="1:34" s="180" customFormat="1" x14ac:dyDescent="0.35">
      <c r="A201" s="318"/>
      <c r="B201" s="317"/>
      <c r="C201" s="318"/>
      <c r="D201" s="318"/>
      <c r="E201" s="318"/>
      <c r="F201" s="319"/>
      <c r="G201" s="320"/>
      <c r="H201" s="319"/>
      <c r="I201" s="321"/>
      <c r="J201" s="321"/>
      <c r="K201" s="321"/>
      <c r="L201" s="321"/>
      <c r="M201" s="325"/>
      <c r="Y201" s="327"/>
      <c r="Z201" s="327"/>
      <c r="AA201" s="327"/>
      <c r="AB201" s="328"/>
      <c r="AC201" s="328"/>
      <c r="AD201" s="328"/>
      <c r="AE201" s="328"/>
      <c r="AF201" s="329"/>
      <c r="AG201" s="328"/>
      <c r="AH201" s="328"/>
    </row>
    <row r="202" spans="1:34" s="180" customFormat="1" x14ac:dyDescent="0.35">
      <c r="A202" s="318"/>
      <c r="B202" s="317"/>
      <c r="C202" s="318"/>
      <c r="D202" s="318"/>
      <c r="E202" s="318"/>
      <c r="F202" s="319"/>
      <c r="G202" s="320"/>
      <c r="H202" s="319"/>
      <c r="I202" s="321"/>
      <c r="J202" s="321"/>
      <c r="K202" s="321"/>
      <c r="L202" s="321"/>
      <c r="M202" s="325"/>
      <c r="Y202" s="327"/>
      <c r="Z202" s="327"/>
      <c r="AA202" s="327"/>
      <c r="AB202" s="328"/>
      <c r="AC202" s="328"/>
      <c r="AD202" s="328"/>
      <c r="AE202" s="328"/>
      <c r="AF202" s="329"/>
      <c r="AG202" s="328"/>
      <c r="AH202" s="328"/>
    </row>
    <row r="203" spans="1:34" s="180" customFormat="1" x14ac:dyDescent="0.35">
      <c r="A203" s="318"/>
      <c r="B203" s="317"/>
      <c r="C203" s="318"/>
      <c r="D203" s="318"/>
      <c r="E203" s="318"/>
      <c r="F203" s="319"/>
      <c r="G203" s="320"/>
      <c r="H203" s="319"/>
      <c r="I203" s="321"/>
      <c r="J203" s="321"/>
      <c r="K203" s="321"/>
      <c r="L203" s="321"/>
      <c r="M203" s="325"/>
      <c r="Y203" s="327"/>
      <c r="Z203" s="327"/>
      <c r="AA203" s="327"/>
      <c r="AB203" s="328"/>
      <c r="AC203" s="328"/>
      <c r="AD203" s="328"/>
      <c r="AE203" s="328"/>
      <c r="AF203" s="329"/>
      <c r="AG203" s="328"/>
      <c r="AH203" s="328"/>
    </row>
    <row r="204" spans="1:34" s="180" customFormat="1" x14ac:dyDescent="0.35">
      <c r="A204" s="318"/>
      <c r="B204" s="317"/>
      <c r="C204" s="318"/>
      <c r="D204" s="318"/>
      <c r="E204" s="318"/>
      <c r="F204" s="319"/>
      <c r="G204" s="320"/>
      <c r="H204" s="319"/>
      <c r="I204" s="321"/>
      <c r="J204" s="321"/>
      <c r="K204" s="321"/>
      <c r="L204" s="321"/>
      <c r="M204" s="325"/>
      <c r="Y204" s="327"/>
      <c r="Z204" s="327"/>
      <c r="AA204" s="327"/>
      <c r="AB204" s="328"/>
      <c r="AC204" s="328"/>
      <c r="AD204" s="328"/>
      <c r="AE204" s="328"/>
      <c r="AF204" s="329"/>
      <c r="AG204" s="328"/>
      <c r="AH204" s="328"/>
    </row>
    <row r="205" spans="1:34" s="180" customFormat="1" x14ac:dyDescent="0.35">
      <c r="A205" s="318"/>
      <c r="B205" s="317"/>
      <c r="C205" s="318"/>
      <c r="D205" s="318"/>
      <c r="E205" s="318"/>
      <c r="F205" s="319"/>
      <c r="G205" s="320"/>
      <c r="H205" s="319"/>
      <c r="I205" s="321"/>
      <c r="J205" s="321"/>
      <c r="K205" s="321"/>
      <c r="L205" s="321"/>
      <c r="M205" s="325"/>
      <c r="Y205" s="327"/>
      <c r="Z205" s="327"/>
      <c r="AA205" s="327"/>
      <c r="AB205" s="328"/>
      <c r="AC205" s="328"/>
      <c r="AD205" s="328"/>
      <c r="AE205" s="328"/>
      <c r="AF205" s="329"/>
      <c r="AG205" s="328"/>
      <c r="AH205" s="328"/>
    </row>
    <row r="206" spans="1:34" s="180" customFormat="1" x14ac:dyDescent="0.35">
      <c r="A206" s="318"/>
      <c r="B206" s="317"/>
      <c r="C206" s="318"/>
      <c r="D206" s="318"/>
      <c r="E206" s="318"/>
      <c r="F206" s="319"/>
      <c r="G206" s="320"/>
      <c r="H206" s="319"/>
      <c r="I206" s="321"/>
      <c r="J206" s="321"/>
      <c r="K206" s="321"/>
      <c r="L206" s="321"/>
      <c r="M206" s="325"/>
      <c r="Y206" s="327"/>
      <c r="Z206" s="327"/>
      <c r="AA206" s="327"/>
      <c r="AB206" s="328"/>
      <c r="AC206" s="328"/>
      <c r="AD206" s="328"/>
      <c r="AE206" s="328"/>
      <c r="AF206" s="329"/>
      <c r="AG206" s="328"/>
      <c r="AH206" s="328"/>
    </row>
    <row r="207" spans="1:34" s="180" customFormat="1" x14ac:dyDescent="0.35">
      <c r="A207" s="318"/>
      <c r="B207" s="317"/>
      <c r="C207" s="318"/>
      <c r="D207" s="318"/>
      <c r="E207" s="318"/>
      <c r="F207" s="319"/>
      <c r="G207" s="320"/>
      <c r="H207" s="319"/>
      <c r="I207" s="321"/>
      <c r="J207" s="321"/>
      <c r="K207" s="321"/>
      <c r="L207" s="321"/>
      <c r="M207" s="325"/>
      <c r="Y207" s="327"/>
      <c r="Z207" s="327"/>
      <c r="AA207" s="327"/>
      <c r="AB207" s="328"/>
      <c r="AC207" s="328"/>
      <c r="AD207" s="328"/>
      <c r="AE207" s="328"/>
      <c r="AF207" s="329"/>
      <c r="AG207" s="328"/>
      <c r="AH207" s="328"/>
    </row>
    <row r="208" spans="1:34" s="180" customFormat="1" x14ac:dyDescent="0.35">
      <c r="A208" s="318"/>
      <c r="B208" s="317"/>
      <c r="C208" s="318"/>
      <c r="D208" s="318"/>
      <c r="E208" s="318"/>
      <c r="F208" s="319"/>
      <c r="G208" s="320"/>
      <c r="H208" s="319"/>
      <c r="I208" s="321"/>
      <c r="J208" s="321"/>
      <c r="K208" s="321"/>
      <c r="L208" s="321"/>
      <c r="M208" s="325"/>
      <c r="Y208" s="327"/>
      <c r="Z208" s="327"/>
      <c r="AA208" s="327"/>
      <c r="AB208" s="328"/>
      <c r="AC208" s="328"/>
      <c r="AD208" s="328"/>
      <c r="AE208" s="328"/>
      <c r="AF208" s="329"/>
      <c r="AG208" s="328"/>
      <c r="AH208" s="328"/>
    </row>
    <row r="209" spans="1:34" s="180" customFormat="1" x14ac:dyDescent="0.35">
      <c r="A209" s="318"/>
      <c r="B209" s="317"/>
      <c r="C209" s="318"/>
      <c r="D209" s="318"/>
      <c r="E209" s="318"/>
      <c r="F209" s="319"/>
      <c r="G209" s="320"/>
      <c r="H209" s="319"/>
      <c r="I209" s="321"/>
      <c r="J209" s="321"/>
      <c r="K209" s="321"/>
      <c r="L209" s="321"/>
      <c r="M209" s="325"/>
      <c r="Y209" s="327"/>
      <c r="Z209" s="327"/>
      <c r="AA209" s="327"/>
      <c r="AB209" s="328"/>
      <c r="AC209" s="328"/>
      <c r="AD209" s="328"/>
      <c r="AE209" s="328"/>
      <c r="AF209" s="329"/>
      <c r="AG209" s="328"/>
      <c r="AH209" s="328"/>
    </row>
    <row r="210" spans="1:34" s="180" customFormat="1" x14ac:dyDescent="0.35">
      <c r="A210" s="318"/>
      <c r="B210" s="317"/>
      <c r="C210" s="318"/>
      <c r="D210" s="318"/>
      <c r="E210" s="318"/>
      <c r="F210" s="319"/>
      <c r="G210" s="320"/>
      <c r="H210" s="319"/>
      <c r="I210" s="321"/>
      <c r="J210" s="321"/>
      <c r="K210" s="321"/>
      <c r="L210" s="321"/>
      <c r="M210" s="325"/>
      <c r="Y210" s="327"/>
      <c r="Z210" s="327"/>
      <c r="AA210" s="327"/>
      <c r="AB210" s="328"/>
      <c r="AC210" s="328"/>
      <c r="AD210" s="328"/>
      <c r="AE210" s="328"/>
      <c r="AF210" s="329"/>
      <c r="AG210" s="328"/>
      <c r="AH210" s="328"/>
    </row>
    <row r="211" spans="1:34" s="180" customFormat="1" x14ac:dyDescent="0.35">
      <c r="A211" s="318"/>
      <c r="B211" s="317"/>
      <c r="C211" s="318"/>
      <c r="D211" s="318"/>
      <c r="E211" s="318"/>
      <c r="F211" s="319"/>
      <c r="G211" s="320"/>
      <c r="H211" s="319"/>
      <c r="I211" s="321"/>
      <c r="J211" s="321"/>
      <c r="K211" s="321"/>
      <c r="L211" s="321"/>
      <c r="M211" s="325"/>
      <c r="Y211" s="327"/>
      <c r="Z211" s="327"/>
      <c r="AA211" s="327"/>
      <c r="AB211" s="328"/>
      <c r="AC211" s="328"/>
      <c r="AD211" s="328"/>
      <c r="AE211" s="328"/>
      <c r="AF211" s="329"/>
      <c r="AG211" s="328"/>
      <c r="AH211" s="328"/>
    </row>
    <row r="212" spans="1:34" s="180" customFormat="1" x14ac:dyDescent="0.35">
      <c r="A212" s="318"/>
      <c r="B212" s="317"/>
      <c r="C212" s="318"/>
      <c r="D212" s="318"/>
      <c r="E212" s="318"/>
      <c r="F212" s="319"/>
      <c r="G212" s="320"/>
      <c r="H212" s="319"/>
      <c r="I212" s="321"/>
      <c r="J212" s="321"/>
      <c r="K212" s="321"/>
      <c r="L212" s="321"/>
      <c r="M212" s="325"/>
      <c r="Y212" s="327"/>
      <c r="Z212" s="327"/>
      <c r="AA212" s="327"/>
      <c r="AB212" s="328"/>
      <c r="AC212" s="328"/>
      <c r="AD212" s="328"/>
      <c r="AE212" s="328"/>
      <c r="AF212" s="329"/>
      <c r="AG212" s="328"/>
      <c r="AH212" s="328"/>
    </row>
    <row r="213" spans="1:34" s="180" customFormat="1" x14ac:dyDescent="0.35">
      <c r="A213" s="318"/>
      <c r="B213" s="317"/>
      <c r="C213" s="318"/>
      <c r="D213" s="318"/>
      <c r="E213" s="318"/>
      <c r="F213" s="319"/>
      <c r="G213" s="320"/>
      <c r="H213" s="319"/>
      <c r="I213" s="321"/>
      <c r="J213" s="321"/>
      <c r="K213" s="321"/>
      <c r="L213" s="321"/>
      <c r="M213" s="325"/>
      <c r="Y213" s="327"/>
      <c r="Z213" s="327"/>
      <c r="AA213" s="327"/>
      <c r="AB213" s="328"/>
      <c r="AC213" s="328"/>
      <c r="AD213" s="328"/>
      <c r="AE213" s="328"/>
      <c r="AF213" s="329"/>
      <c r="AG213" s="328"/>
      <c r="AH213" s="328"/>
    </row>
    <row r="214" spans="1:34" s="180" customFormat="1" x14ac:dyDescent="0.35">
      <c r="A214" s="318"/>
      <c r="B214" s="317"/>
      <c r="C214" s="318"/>
      <c r="D214" s="318"/>
      <c r="E214" s="318"/>
      <c r="F214" s="319"/>
      <c r="G214" s="320"/>
      <c r="H214" s="319"/>
      <c r="I214" s="321"/>
      <c r="J214" s="321"/>
      <c r="K214" s="321"/>
      <c r="L214" s="321"/>
      <c r="M214" s="325"/>
      <c r="Y214" s="327"/>
      <c r="Z214" s="327"/>
      <c r="AA214" s="327"/>
      <c r="AB214" s="328"/>
      <c r="AC214" s="328"/>
      <c r="AD214" s="328"/>
      <c r="AE214" s="328"/>
      <c r="AF214" s="329"/>
      <c r="AG214" s="328"/>
      <c r="AH214" s="328"/>
    </row>
    <row r="215" spans="1:34" s="180" customFormat="1" x14ac:dyDescent="0.35">
      <c r="A215" s="318"/>
      <c r="B215" s="317"/>
      <c r="C215" s="318"/>
      <c r="D215" s="318"/>
      <c r="E215" s="318"/>
      <c r="F215" s="319"/>
      <c r="G215" s="320"/>
      <c r="H215" s="319"/>
      <c r="I215" s="321"/>
      <c r="J215" s="321"/>
      <c r="K215" s="321"/>
      <c r="L215" s="321"/>
      <c r="M215" s="325"/>
      <c r="Y215" s="327"/>
      <c r="Z215" s="327"/>
      <c r="AA215" s="327"/>
      <c r="AB215" s="328"/>
      <c r="AC215" s="328"/>
      <c r="AD215" s="328"/>
      <c r="AE215" s="328"/>
      <c r="AF215" s="329"/>
      <c r="AG215" s="328"/>
      <c r="AH215" s="328"/>
    </row>
    <row r="216" spans="1:34" s="180" customFormat="1" x14ac:dyDescent="0.35">
      <c r="A216" s="318"/>
      <c r="B216" s="317"/>
      <c r="C216" s="318"/>
      <c r="D216" s="318"/>
      <c r="E216" s="318"/>
      <c r="F216" s="319"/>
      <c r="G216" s="320"/>
      <c r="H216" s="319"/>
      <c r="I216" s="321"/>
      <c r="J216" s="321"/>
      <c r="K216" s="321"/>
      <c r="L216" s="321"/>
      <c r="M216" s="325"/>
      <c r="Y216" s="327"/>
      <c r="Z216" s="327"/>
      <c r="AA216" s="327"/>
      <c r="AB216" s="328"/>
      <c r="AC216" s="328"/>
      <c r="AD216" s="328"/>
      <c r="AE216" s="328"/>
      <c r="AF216" s="329"/>
      <c r="AG216" s="328"/>
      <c r="AH216" s="328"/>
    </row>
    <row r="217" spans="1:34" s="180" customFormat="1" x14ac:dyDescent="0.35">
      <c r="A217" s="318"/>
      <c r="B217" s="317"/>
      <c r="C217" s="318"/>
      <c r="D217" s="318"/>
      <c r="E217" s="318"/>
      <c r="F217" s="319"/>
      <c r="G217" s="320"/>
      <c r="H217" s="319"/>
      <c r="I217" s="321"/>
      <c r="J217" s="321"/>
      <c r="K217" s="321"/>
      <c r="L217" s="321"/>
      <c r="M217" s="325"/>
      <c r="Y217" s="327"/>
      <c r="Z217" s="327"/>
      <c r="AA217" s="327"/>
      <c r="AB217" s="328"/>
      <c r="AC217" s="328"/>
      <c r="AD217" s="328"/>
      <c r="AE217" s="328"/>
      <c r="AF217" s="329"/>
      <c r="AG217" s="328"/>
      <c r="AH217" s="328"/>
    </row>
    <row r="218" spans="1:34" s="180" customFormat="1" x14ac:dyDescent="0.35">
      <c r="A218" s="318"/>
      <c r="B218" s="317"/>
      <c r="C218" s="318"/>
      <c r="D218" s="318"/>
      <c r="E218" s="318"/>
      <c r="F218" s="319"/>
      <c r="G218" s="320"/>
      <c r="H218" s="319"/>
      <c r="I218" s="321"/>
      <c r="J218" s="321"/>
      <c r="K218" s="321"/>
      <c r="L218" s="321"/>
      <c r="M218" s="325"/>
      <c r="Y218" s="327"/>
      <c r="Z218" s="327"/>
      <c r="AA218" s="327"/>
      <c r="AB218" s="328"/>
      <c r="AC218" s="328"/>
      <c r="AD218" s="328"/>
      <c r="AE218" s="328"/>
      <c r="AF218" s="329"/>
      <c r="AG218" s="328"/>
      <c r="AH218" s="328"/>
    </row>
    <row r="219" spans="1:34" s="180" customFormat="1" x14ac:dyDescent="0.35">
      <c r="A219" s="318"/>
      <c r="B219" s="317"/>
      <c r="C219" s="318"/>
      <c r="D219" s="318"/>
      <c r="E219" s="318"/>
      <c r="F219" s="319"/>
      <c r="G219" s="320"/>
      <c r="H219" s="319"/>
      <c r="I219" s="321"/>
      <c r="J219" s="321"/>
      <c r="K219" s="321"/>
      <c r="L219" s="321"/>
      <c r="M219" s="325"/>
      <c r="Y219" s="327"/>
      <c r="Z219" s="327"/>
      <c r="AA219" s="327"/>
      <c r="AB219" s="328"/>
      <c r="AC219" s="328"/>
      <c r="AD219" s="328"/>
      <c r="AE219" s="328"/>
      <c r="AF219" s="329"/>
      <c r="AG219" s="328"/>
      <c r="AH219" s="328"/>
    </row>
    <row r="220" spans="1:34" s="180" customFormat="1" x14ac:dyDescent="0.35">
      <c r="A220" s="318"/>
      <c r="B220" s="317"/>
      <c r="C220" s="318"/>
      <c r="D220" s="318"/>
      <c r="E220" s="318"/>
      <c r="F220" s="319"/>
      <c r="G220" s="320"/>
      <c r="H220" s="319"/>
      <c r="I220" s="321"/>
      <c r="J220" s="321"/>
      <c r="K220" s="321"/>
      <c r="L220" s="321"/>
      <c r="M220" s="325"/>
      <c r="Y220" s="327"/>
      <c r="Z220" s="327"/>
      <c r="AA220" s="327"/>
      <c r="AB220" s="328"/>
      <c r="AC220" s="328"/>
      <c r="AD220" s="328"/>
      <c r="AE220" s="328"/>
      <c r="AF220" s="329"/>
      <c r="AG220" s="328"/>
      <c r="AH220" s="328"/>
    </row>
    <row r="221" spans="1:34" s="180" customFormat="1" x14ac:dyDescent="0.35">
      <c r="A221" s="318"/>
      <c r="B221" s="317"/>
      <c r="C221" s="318"/>
      <c r="D221" s="318"/>
      <c r="E221" s="318"/>
      <c r="F221" s="319"/>
      <c r="G221" s="320"/>
      <c r="H221" s="319"/>
      <c r="I221" s="321"/>
      <c r="J221" s="321"/>
      <c r="K221" s="321"/>
      <c r="L221" s="321"/>
      <c r="M221" s="325"/>
      <c r="Y221" s="327"/>
      <c r="Z221" s="327"/>
      <c r="AA221" s="327"/>
      <c r="AB221" s="328"/>
      <c r="AC221" s="328"/>
      <c r="AD221" s="328"/>
      <c r="AE221" s="328"/>
      <c r="AF221" s="329"/>
      <c r="AG221" s="328"/>
      <c r="AH221" s="328"/>
    </row>
    <row r="222" spans="1:34" s="180" customFormat="1" x14ac:dyDescent="0.35">
      <c r="A222" s="318"/>
      <c r="B222" s="317"/>
      <c r="C222" s="318"/>
      <c r="D222" s="318"/>
      <c r="E222" s="318"/>
      <c r="F222" s="319"/>
      <c r="G222" s="320"/>
      <c r="H222" s="319"/>
      <c r="I222" s="321"/>
      <c r="J222" s="321"/>
      <c r="K222" s="321"/>
      <c r="L222" s="321"/>
      <c r="M222" s="325"/>
      <c r="Y222" s="327"/>
      <c r="Z222" s="327"/>
      <c r="AA222" s="327"/>
      <c r="AB222" s="328"/>
      <c r="AC222" s="328"/>
      <c r="AD222" s="328"/>
      <c r="AE222" s="328"/>
      <c r="AF222" s="329"/>
      <c r="AG222" s="328"/>
      <c r="AH222" s="328"/>
    </row>
    <row r="223" spans="1:34" s="180" customFormat="1" x14ac:dyDescent="0.35">
      <c r="A223" s="318"/>
      <c r="B223" s="317"/>
      <c r="C223" s="318"/>
      <c r="D223" s="318"/>
      <c r="E223" s="318"/>
      <c r="F223" s="319"/>
      <c r="G223" s="320"/>
      <c r="H223" s="319"/>
      <c r="I223" s="321"/>
      <c r="J223" s="321"/>
      <c r="K223" s="321"/>
      <c r="L223" s="321"/>
      <c r="M223" s="325"/>
      <c r="Y223" s="327"/>
      <c r="Z223" s="327"/>
      <c r="AA223" s="327"/>
      <c r="AB223" s="328"/>
      <c r="AC223" s="328"/>
      <c r="AD223" s="328"/>
      <c r="AE223" s="328"/>
      <c r="AF223" s="329"/>
      <c r="AG223" s="328"/>
      <c r="AH223" s="328"/>
    </row>
    <row r="224" spans="1:34" s="180" customFormat="1" x14ac:dyDescent="0.35">
      <c r="A224" s="318"/>
      <c r="B224" s="317"/>
      <c r="C224" s="318"/>
      <c r="D224" s="318"/>
      <c r="E224" s="318"/>
      <c r="F224" s="319"/>
      <c r="G224" s="320"/>
      <c r="H224" s="319"/>
      <c r="I224" s="321"/>
      <c r="J224" s="321"/>
      <c r="K224" s="321"/>
      <c r="L224" s="321"/>
      <c r="M224" s="325"/>
      <c r="Y224" s="327"/>
      <c r="Z224" s="327"/>
      <c r="AA224" s="327"/>
      <c r="AB224" s="328"/>
      <c r="AC224" s="328"/>
      <c r="AD224" s="328"/>
      <c r="AE224" s="328"/>
      <c r="AF224" s="329"/>
      <c r="AG224" s="328"/>
      <c r="AH224" s="328"/>
    </row>
    <row r="225" spans="1:34" s="180" customFormat="1" x14ac:dyDescent="0.35">
      <c r="A225" s="318"/>
      <c r="B225" s="317"/>
      <c r="C225" s="318"/>
      <c r="D225" s="318"/>
      <c r="E225" s="318"/>
      <c r="F225" s="319"/>
      <c r="G225" s="320"/>
      <c r="H225" s="319"/>
      <c r="I225" s="321"/>
      <c r="J225" s="321"/>
      <c r="K225" s="321"/>
      <c r="L225" s="321"/>
      <c r="M225" s="325"/>
      <c r="Y225" s="327"/>
      <c r="Z225" s="327"/>
      <c r="AA225" s="327"/>
      <c r="AB225" s="328"/>
      <c r="AC225" s="328"/>
      <c r="AD225" s="328"/>
      <c r="AE225" s="328"/>
      <c r="AF225" s="329"/>
      <c r="AG225" s="328"/>
      <c r="AH225" s="328"/>
    </row>
    <row r="226" spans="1:34" s="180" customFormat="1" x14ac:dyDescent="0.35">
      <c r="A226" s="318"/>
      <c r="B226" s="317"/>
      <c r="C226" s="318"/>
      <c r="D226" s="318"/>
      <c r="E226" s="318"/>
      <c r="F226" s="319"/>
      <c r="G226" s="320"/>
      <c r="H226" s="319"/>
      <c r="I226" s="321"/>
      <c r="J226" s="321"/>
      <c r="K226" s="321"/>
      <c r="L226" s="321"/>
      <c r="M226" s="325"/>
      <c r="Y226" s="327"/>
      <c r="Z226" s="327"/>
      <c r="AA226" s="327"/>
      <c r="AB226" s="328"/>
      <c r="AC226" s="328"/>
      <c r="AD226" s="328"/>
      <c r="AE226" s="328"/>
      <c r="AF226" s="329"/>
      <c r="AG226" s="328"/>
      <c r="AH226" s="328"/>
    </row>
    <row r="227" spans="1:34" s="180" customFormat="1" x14ac:dyDescent="0.35">
      <c r="A227" s="318"/>
      <c r="B227" s="317"/>
      <c r="C227" s="318"/>
      <c r="D227" s="318"/>
      <c r="E227" s="318"/>
      <c r="F227" s="319"/>
      <c r="G227" s="320"/>
      <c r="H227" s="319"/>
      <c r="I227" s="321"/>
      <c r="J227" s="321"/>
      <c r="K227" s="321"/>
      <c r="L227" s="321"/>
      <c r="M227" s="325"/>
      <c r="Y227" s="327"/>
      <c r="Z227" s="327"/>
      <c r="AA227" s="327"/>
      <c r="AB227" s="328"/>
      <c r="AC227" s="328"/>
      <c r="AD227" s="328"/>
      <c r="AE227" s="328"/>
      <c r="AF227" s="329"/>
      <c r="AG227" s="328"/>
      <c r="AH227" s="328"/>
    </row>
    <row r="228" spans="1:34" s="180" customFormat="1" x14ac:dyDescent="0.35">
      <c r="A228" s="318"/>
      <c r="B228" s="317"/>
      <c r="C228" s="318"/>
      <c r="D228" s="318"/>
      <c r="E228" s="318"/>
      <c r="F228" s="319"/>
      <c r="G228" s="320"/>
      <c r="H228" s="319"/>
      <c r="I228" s="321"/>
      <c r="J228" s="321"/>
      <c r="K228" s="321"/>
      <c r="L228" s="321"/>
      <c r="M228" s="325"/>
      <c r="Y228" s="327"/>
      <c r="Z228" s="327"/>
      <c r="AA228" s="327"/>
      <c r="AB228" s="328"/>
      <c r="AC228" s="328"/>
      <c r="AD228" s="328"/>
      <c r="AE228" s="328"/>
      <c r="AF228" s="329"/>
      <c r="AG228" s="328"/>
      <c r="AH228" s="328"/>
    </row>
    <row r="229" spans="1:34" s="180" customFormat="1" x14ac:dyDescent="0.35">
      <c r="A229" s="318"/>
      <c r="B229" s="317"/>
      <c r="C229" s="318"/>
      <c r="D229" s="318"/>
      <c r="E229" s="318"/>
      <c r="F229" s="319"/>
      <c r="G229" s="320"/>
      <c r="H229" s="319"/>
      <c r="I229" s="321"/>
      <c r="J229" s="321"/>
      <c r="K229" s="321"/>
      <c r="L229" s="321"/>
      <c r="M229" s="325"/>
      <c r="Y229" s="327"/>
      <c r="Z229" s="327"/>
      <c r="AA229" s="327"/>
      <c r="AB229" s="328"/>
      <c r="AC229" s="328"/>
      <c r="AD229" s="328"/>
      <c r="AE229" s="328"/>
      <c r="AF229" s="329"/>
      <c r="AG229" s="328"/>
      <c r="AH229" s="328"/>
    </row>
    <row r="230" spans="1:34" s="180" customFormat="1" x14ac:dyDescent="0.35">
      <c r="A230" s="318"/>
      <c r="B230" s="317"/>
      <c r="C230" s="318"/>
      <c r="D230" s="318"/>
      <c r="E230" s="318"/>
      <c r="F230" s="319"/>
      <c r="G230" s="320"/>
      <c r="H230" s="319"/>
      <c r="I230" s="321"/>
      <c r="J230" s="321"/>
      <c r="K230" s="321"/>
      <c r="L230" s="321"/>
      <c r="M230" s="325"/>
      <c r="Y230" s="327"/>
      <c r="Z230" s="327"/>
      <c r="AA230" s="327"/>
      <c r="AB230" s="328"/>
      <c r="AC230" s="328"/>
      <c r="AD230" s="328"/>
      <c r="AE230" s="328"/>
      <c r="AF230" s="329"/>
      <c r="AG230" s="328"/>
      <c r="AH230" s="328"/>
    </row>
    <row r="231" spans="1:34" s="180" customFormat="1" x14ac:dyDescent="0.35">
      <c r="A231" s="318"/>
      <c r="B231" s="317"/>
      <c r="C231" s="318"/>
      <c r="D231" s="318"/>
      <c r="E231" s="318"/>
      <c r="F231" s="319"/>
      <c r="G231" s="320"/>
      <c r="H231" s="319"/>
      <c r="I231" s="321"/>
      <c r="J231" s="321"/>
      <c r="K231" s="321"/>
      <c r="L231" s="321"/>
      <c r="M231" s="325"/>
      <c r="Y231" s="327"/>
      <c r="Z231" s="327"/>
      <c r="AA231" s="327"/>
      <c r="AB231" s="328"/>
      <c r="AC231" s="328"/>
      <c r="AD231" s="328"/>
      <c r="AE231" s="328"/>
      <c r="AF231" s="329"/>
      <c r="AG231" s="328"/>
      <c r="AH231" s="328"/>
    </row>
    <row r="232" spans="1:34" s="180" customFormat="1" x14ac:dyDescent="0.35">
      <c r="A232" s="318"/>
      <c r="B232" s="317"/>
      <c r="C232" s="318"/>
      <c r="D232" s="318"/>
      <c r="E232" s="318"/>
      <c r="F232" s="319"/>
      <c r="G232" s="320"/>
      <c r="H232" s="319"/>
      <c r="I232" s="321"/>
      <c r="J232" s="321"/>
      <c r="K232" s="321"/>
      <c r="L232" s="321"/>
      <c r="M232" s="325"/>
      <c r="Y232" s="327"/>
      <c r="Z232" s="327"/>
      <c r="AA232" s="327"/>
      <c r="AB232" s="328"/>
      <c r="AC232" s="328"/>
      <c r="AD232" s="328"/>
      <c r="AE232" s="328"/>
      <c r="AF232" s="329"/>
      <c r="AG232" s="328"/>
      <c r="AH232" s="328"/>
    </row>
    <row r="233" spans="1:34" s="180" customFormat="1" x14ac:dyDescent="0.35">
      <c r="A233" s="318"/>
      <c r="B233" s="317"/>
      <c r="C233" s="318"/>
      <c r="D233" s="318"/>
      <c r="E233" s="318"/>
      <c r="F233" s="319"/>
      <c r="G233" s="320"/>
      <c r="H233" s="319"/>
      <c r="I233" s="321"/>
      <c r="J233" s="321"/>
      <c r="K233" s="321"/>
      <c r="L233" s="321"/>
      <c r="M233" s="325"/>
      <c r="Y233" s="327"/>
      <c r="Z233" s="327"/>
      <c r="AA233" s="327"/>
      <c r="AB233" s="328"/>
      <c r="AC233" s="328"/>
      <c r="AD233" s="328"/>
      <c r="AE233" s="328"/>
      <c r="AF233" s="329"/>
      <c r="AG233" s="328"/>
      <c r="AH233" s="328"/>
    </row>
    <row r="234" spans="1:34" s="180" customFormat="1" x14ac:dyDescent="0.35">
      <c r="A234" s="318"/>
      <c r="B234" s="317"/>
      <c r="C234" s="318"/>
      <c r="D234" s="318"/>
      <c r="E234" s="318"/>
      <c r="F234" s="319"/>
      <c r="G234" s="320"/>
      <c r="H234" s="319"/>
      <c r="I234" s="321"/>
      <c r="J234" s="321"/>
      <c r="K234" s="321"/>
      <c r="L234" s="321"/>
      <c r="M234" s="325"/>
      <c r="Y234" s="327"/>
      <c r="Z234" s="327"/>
      <c r="AA234" s="327"/>
      <c r="AB234" s="328"/>
      <c r="AC234" s="328"/>
      <c r="AD234" s="328"/>
      <c r="AE234" s="328"/>
      <c r="AF234" s="329"/>
      <c r="AG234" s="328"/>
      <c r="AH234" s="328"/>
    </row>
    <row r="235" spans="1:34" s="180" customFormat="1" x14ac:dyDescent="0.35">
      <c r="A235" s="318"/>
      <c r="B235" s="317"/>
      <c r="C235" s="318"/>
      <c r="D235" s="318"/>
      <c r="E235" s="318"/>
      <c r="F235" s="319"/>
      <c r="G235" s="320"/>
      <c r="H235" s="319"/>
      <c r="I235" s="321"/>
      <c r="J235" s="321"/>
      <c r="K235" s="321"/>
      <c r="L235" s="321"/>
      <c r="M235" s="325"/>
      <c r="Y235" s="327"/>
      <c r="Z235" s="327"/>
      <c r="AA235" s="327"/>
      <c r="AB235" s="328"/>
      <c r="AC235" s="328"/>
      <c r="AD235" s="328"/>
      <c r="AE235" s="328"/>
      <c r="AF235" s="329"/>
      <c r="AG235" s="328"/>
      <c r="AH235" s="328"/>
    </row>
    <row r="236" spans="1:34" s="180" customFormat="1" x14ac:dyDescent="0.35">
      <c r="A236" s="318"/>
      <c r="B236" s="317"/>
      <c r="C236" s="318"/>
      <c r="D236" s="318"/>
      <c r="E236" s="318"/>
      <c r="F236" s="319"/>
      <c r="G236" s="320"/>
      <c r="H236" s="319"/>
      <c r="I236" s="321"/>
      <c r="J236" s="321"/>
      <c r="K236" s="321"/>
      <c r="L236" s="321"/>
      <c r="M236" s="325"/>
      <c r="Y236" s="327"/>
      <c r="Z236" s="327"/>
      <c r="AA236" s="327"/>
      <c r="AB236" s="328"/>
      <c r="AC236" s="328"/>
      <c r="AD236" s="328"/>
      <c r="AE236" s="328"/>
      <c r="AF236" s="329"/>
      <c r="AG236" s="328"/>
      <c r="AH236" s="328"/>
    </row>
    <row r="237" spans="1:34" s="180" customFormat="1" x14ac:dyDescent="0.35">
      <c r="A237" s="318"/>
      <c r="B237" s="317"/>
      <c r="C237" s="318"/>
      <c r="D237" s="318"/>
      <c r="E237" s="318"/>
      <c r="F237" s="319"/>
      <c r="G237" s="320"/>
      <c r="H237" s="319"/>
      <c r="I237" s="321"/>
      <c r="J237" s="321"/>
      <c r="K237" s="321"/>
      <c r="L237" s="321"/>
      <c r="M237" s="325"/>
      <c r="Y237" s="327"/>
      <c r="Z237" s="327"/>
      <c r="AA237" s="327"/>
      <c r="AB237" s="328"/>
      <c r="AC237" s="328"/>
      <c r="AD237" s="328"/>
      <c r="AE237" s="328"/>
      <c r="AF237" s="329"/>
      <c r="AG237" s="328"/>
      <c r="AH237" s="328"/>
    </row>
    <row r="238" spans="1:34" s="180" customFormat="1" x14ac:dyDescent="0.35">
      <c r="A238" s="318"/>
      <c r="B238" s="317"/>
      <c r="C238" s="318"/>
      <c r="D238" s="318"/>
      <c r="E238" s="318"/>
      <c r="F238" s="319"/>
      <c r="G238" s="320"/>
      <c r="H238" s="319"/>
      <c r="I238" s="321"/>
      <c r="J238" s="321"/>
      <c r="K238" s="321"/>
      <c r="L238" s="321"/>
      <c r="M238" s="325"/>
      <c r="Y238" s="327"/>
      <c r="Z238" s="327"/>
      <c r="AA238" s="327"/>
      <c r="AB238" s="328"/>
      <c r="AC238" s="328"/>
      <c r="AD238" s="328"/>
      <c r="AE238" s="328"/>
      <c r="AF238" s="329"/>
      <c r="AG238" s="328"/>
      <c r="AH238" s="328"/>
    </row>
    <row r="239" spans="1:34" s="180" customFormat="1" x14ac:dyDescent="0.35">
      <c r="A239" s="318"/>
      <c r="B239" s="317"/>
      <c r="C239" s="318"/>
      <c r="D239" s="318"/>
      <c r="E239" s="318"/>
      <c r="F239" s="319"/>
      <c r="G239" s="320"/>
      <c r="H239" s="319"/>
      <c r="I239" s="321"/>
      <c r="J239" s="321"/>
      <c r="K239" s="321"/>
      <c r="L239" s="321"/>
      <c r="M239" s="325"/>
      <c r="Y239" s="327"/>
      <c r="Z239" s="327"/>
      <c r="AA239" s="327"/>
      <c r="AB239" s="328"/>
      <c r="AC239" s="328"/>
      <c r="AD239" s="328"/>
      <c r="AE239" s="328"/>
      <c r="AF239" s="329"/>
      <c r="AG239" s="328"/>
      <c r="AH239" s="328"/>
    </row>
    <row r="240" spans="1:34" s="180" customFormat="1" x14ac:dyDescent="0.35">
      <c r="A240" s="318"/>
      <c r="B240" s="317"/>
      <c r="C240" s="318"/>
      <c r="D240" s="318"/>
      <c r="E240" s="318"/>
      <c r="F240" s="319"/>
      <c r="G240" s="320"/>
      <c r="H240" s="319"/>
      <c r="I240" s="321"/>
      <c r="J240" s="321"/>
      <c r="K240" s="321"/>
      <c r="L240" s="321"/>
      <c r="M240" s="325"/>
      <c r="Y240" s="327"/>
      <c r="Z240" s="327"/>
      <c r="AA240" s="327"/>
      <c r="AB240" s="328"/>
      <c r="AC240" s="328"/>
      <c r="AD240" s="328"/>
      <c r="AE240" s="328"/>
      <c r="AF240" s="329"/>
      <c r="AG240" s="328"/>
      <c r="AH240" s="328"/>
    </row>
    <row r="241" spans="1:34" s="180" customFormat="1" x14ac:dyDescent="0.35">
      <c r="A241" s="318"/>
      <c r="B241" s="317"/>
      <c r="C241" s="318"/>
      <c r="D241" s="318"/>
      <c r="E241" s="318"/>
      <c r="F241" s="319"/>
      <c r="G241" s="320"/>
      <c r="H241" s="319"/>
      <c r="I241" s="321"/>
      <c r="J241" s="321"/>
      <c r="K241" s="321"/>
      <c r="L241" s="321"/>
      <c r="M241" s="325"/>
      <c r="Y241" s="327"/>
      <c r="Z241" s="327"/>
      <c r="AA241" s="327"/>
      <c r="AB241" s="328"/>
      <c r="AC241" s="328"/>
      <c r="AD241" s="328"/>
      <c r="AE241" s="328"/>
      <c r="AF241" s="329"/>
      <c r="AG241" s="328"/>
      <c r="AH241" s="328"/>
    </row>
    <row r="242" spans="1:34" s="180" customFormat="1" x14ac:dyDescent="0.35">
      <c r="A242" s="318"/>
      <c r="B242" s="317"/>
      <c r="C242" s="318"/>
      <c r="D242" s="318"/>
      <c r="E242" s="318"/>
      <c r="F242" s="319"/>
      <c r="G242" s="320"/>
      <c r="H242" s="319"/>
      <c r="I242" s="321"/>
      <c r="J242" s="321"/>
      <c r="K242" s="321"/>
      <c r="L242" s="321"/>
      <c r="M242" s="325"/>
      <c r="Y242" s="327"/>
      <c r="Z242" s="327"/>
      <c r="AA242" s="327"/>
      <c r="AB242" s="328"/>
      <c r="AC242" s="328"/>
      <c r="AD242" s="328"/>
      <c r="AE242" s="328"/>
      <c r="AF242" s="329"/>
      <c r="AG242" s="328"/>
      <c r="AH242" s="328"/>
    </row>
    <row r="243" spans="1:34" s="180" customFormat="1" x14ac:dyDescent="0.35">
      <c r="A243" s="318"/>
      <c r="B243" s="317"/>
      <c r="C243" s="318"/>
      <c r="D243" s="318"/>
      <c r="E243" s="318"/>
      <c r="F243" s="319"/>
      <c r="G243" s="320"/>
      <c r="H243" s="319"/>
      <c r="I243" s="321"/>
      <c r="J243" s="321"/>
      <c r="K243" s="321"/>
      <c r="L243" s="321"/>
      <c r="M243" s="325"/>
      <c r="Y243" s="327"/>
      <c r="Z243" s="327"/>
      <c r="AA243" s="327"/>
      <c r="AB243" s="328"/>
      <c r="AC243" s="328"/>
      <c r="AD243" s="328"/>
      <c r="AE243" s="328"/>
      <c r="AF243" s="329"/>
      <c r="AG243" s="328"/>
      <c r="AH243" s="328"/>
    </row>
    <row r="244" spans="1:34" s="180" customFormat="1" x14ac:dyDescent="0.35">
      <c r="A244" s="318"/>
      <c r="B244" s="317"/>
      <c r="C244" s="318"/>
      <c r="D244" s="318"/>
      <c r="E244" s="318"/>
      <c r="F244" s="319"/>
      <c r="G244" s="320"/>
      <c r="H244" s="319"/>
      <c r="I244" s="321"/>
      <c r="J244" s="321"/>
      <c r="K244" s="321"/>
      <c r="L244" s="321"/>
      <c r="M244" s="325"/>
      <c r="Y244" s="327"/>
      <c r="Z244" s="327"/>
      <c r="AA244" s="327"/>
      <c r="AB244" s="328"/>
      <c r="AC244" s="328"/>
      <c r="AD244" s="328"/>
      <c r="AE244" s="328"/>
      <c r="AF244" s="329"/>
      <c r="AG244" s="328"/>
      <c r="AH244" s="328"/>
    </row>
    <row r="245" spans="1:34" s="180" customFormat="1" x14ac:dyDescent="0.35">
      <c r="A245" s="318"/>
      <c r="B245" s="317"/>
      <c r="C245" s="318"/>
      <c r="D245" s="318"/>
      <c r="E245" s="318"/>
      <c r="F245" s="319"/>
      <c r="G245" s="320"/>
      <c r="H245" s="319"/>
      <c r="I245" s="321"/>
      <c r="J245" s="321"/>
      <c r="K245" s="321"/>
      <c r="L245" s="321"/>
      <c r="M245" s="325"/>
      <c r="Y245" s="327"/>
      <c r="Z245" s="327"/>
      <c r="AA245" s="327"/>
      <c r="AB245" s="328"/>
      <c r="AC245" s="328"/>
      <c r="AD245" s="328"/>
      <c r="AE245" s="328"/>
      <c r="AF245" s="329"/>
      <c r="AG245" s="328"/>
      <c r="AH245" s="328"/>
    </row>
    <row r="246" spans="1:34" s="180" customFormat="1" x14ac:dyDescent="0.35">
      <c r="A246" s="318"/>
      <c r="B246" s="317"/>
      <c r="C246" s="318"/>
      <c r="D246" s="318"/>
      <c r="E246" s="318"/>
      <c r="F246" s="319"/>
      <c r="G246" s="320"/>
      <c r="H246" s="319"/>
      <c r="I246" s="321"/>
      <c r="J246" s="321"/>
      <c r="K246" s="321"/>
      <c r="L246" s="321"/>
      <c r="M246" s="325"/>
      <c r="Y246" s="327"/>
      <c r="Z246" s="327"/>
      <c r="AA246" s="327"/>
      <c r="AB246" s="328"/>
      <c r="AC246" s="328"/>
      <c r="AD246" s="328"/>
      <c r="AE246" s="328"/>
      <c r="AF246" s="329"/>
      <c r="AG246" s="328"/>
      <c r="AH246" s="328"/>
    </row>
    <row r="247" spans="1:34" s="180" customFormat="1" x14ac:dyDescent="0.35">
      <c r="A247" s="318"/>
      <c r="B247" s="317"/>
      <c r="C247" s="318"/>
      <c r="D247" s="318"/>
      <c r="E247" s="318"/>
      <c r="F247" s="319"/>
      <c r="G247" s="320"/>
      <c r="H247" s="319"/>
      <c r="I247" s="321"/>
      <c r="J247" s="321"/>
      <c r="K247" s="321"/>
      <c r="L247" s="321"/>
      <c r="M247" s="325"/>
      <c r="Y247" s="327"/>
      <c r="Z247" s="327"/>
      <c r="AA247" s="327"/>
      <c r="AB247" s="328"/>
      <c r="AC247" s="328"/>
      <c r="AD247" s="328"/>
      <c r="AE247" s="328"/>
      <c r="AF247" s="329"/>
      <c r="AG247" s="328"/>
      <c r="AH247" s="328"/>
    </row>
    <row r="248" spans="1:34" s="180" customFormat="1" x14ac:dyDescent="0.35">
      <c r="A248" s="318"/>
      <c r="B248" s="317"/>
      <c r="C248" s="318"/>
      <c r="D248" s="318"/>
      <c r="E248" s="318"/>
      <c r="F248" s="319"/>
      <c r="G248" s="320"/>
      <c r="H248" s="319"/>
      <c r="I248" s="321"/>
      <c r="J248" s="321"/>
      <c r="K248" s="321"/>
      <c r="L248" s="321"/>
      <c r="M248" s="325"/>
      <c r="Y248" s="327"/>
      <c r="Z248" s="327"/>
      <c r="AA248" s="327"/>
      <c r="AB248" s="328"/>
      <c r="AC248" s="328"/>
      <c r="AD248" s="328"/>
      <c r="AE248" s="328"/>
      <c r="AF248" s="329"/>
      <c r="AG248" s="328"/>
      <c r="AH248" s="328"/>
    </row>
    <row r="249" spans="1:34" s="180" customFormat="1" x14ac:dyDescent="0.35">
      <c r="A249" s="318"/>
      <c r="B249" s="317"/>
      <c r="C249" s="318"/>
      <c r="D249" s="318"/>
      <c r="E249" s="318"/>
      <c r="F249" s="319"/>
      <c r="G249" s="320"/>
      <c r="H249" s="319"/>
      <c r="I249" s="321"/>
      <c r="J249" s="321"/>
      <c r="K249" s="321"/>
      <c r="L249" s="321"/>
      <c r="M249" s="325"/>
      <c r="Y249" s="327"/>
      <c r="Z249" s="327"/>
      <c r="AA249" s="327"/>
      <c r="AB249" s="328"/>
      <c r="AC249" s="328"/>
      <c r="AD249" s="328"/>
      <c r="AE249" s="328"/>
      <c r="AF249" s="329"/>
      <c r="AG249" s="328"/>
      <c r="AH249" s="328"/>
    </row>
    <row r="250" spans="1:34" s="180" customFormat="1" x14ac:dyDescent="0.35">
      <c r="A250" s="318"/>
      <c r="B250" s="317"/>
      <c r="C250" s="318"/>
      <c r="D250" s="318"/>
      <c r="E250" s="318"/>
      <c r="F250" s="319"/>
      <c r="G250" s="320"/>
      <c r="H250" s="319"/>
      <c r="I250" s="321"/>
      <c r="J250" s="321"/>
      <c r="K250" s="321"/>
      <c r="L250" s="321"/>
      <c r="M250" s="325"/>
      <c r="Y250" s="327"/>
      <c r="Z250" s="327"/>
      <c r="AA250" s="327"/>
      <c r="AB250" s="328"/>
      <c r="AC250" s="328"/>
      <c r="AD250" s="328"/>
      <c r="AE250" s="328"/>
      <c r="AF250" s="329"/>
      <c r="AG250" s="328"/>
      <c r="AH250" s="328"/>
    </row>
    <row r="251" spans="1:34" s="180" customFormat="1" x14ac:dyDescent="0.35">
      <c r="A251" s="318"/>
      <c r="B251" s="317"/>
      <c r="C251" s="318"/>
      <c r="D251" s="318"/>
      <c r="E251" s="318"/>
      <c r="F251" s="319"/>
      <c r="G251" s="320"/>
      <c r="H251" s="319"/>
      <c r="I251" s="321"/>
      <c r="J251" s="321"/>
      <c r="K251" s="321"/>
      <c r="L251" s="321"/>
      <c r="M251" s="325"/>
      <c r="Y251" s="327"/>
      <c r="Z251" s="327"/>
      <c r="AA251" s="327"/>
      <c r="AB251" s="328"/>
      <c r="AC251" s="328"/>
      <c r="AD251" s="328"/>
      <c r="AE251" s="328"/>
      <c r="AF251" s="329"/>
      <c r="AG251" s="328"/>
      <c r="AH251" s="328"/>
    </row>
    <row r="252" spans="1:34" s="180" customFormat="1" x14ac:dyDescent="0.35">
      <c r="A252" s="318"/>
      <c r="B252" s="317"/>
      <c r="C252" s="318"/>
      <c r="D252" s="318"/>
      <c r="E252" s="318"/>
      <c r="F252" s="319"/>
      <c r="G252" s="320"/>
      <c r="H252" s="319"/>
      <c r="I252" s="321"/>
      <c r="J252" s="321"/>
      <c r="K252" s="321"/>
      <c r="L252" s="321"/>
      <c r="M252" s="325"/>
      <c r="Y252" s="327"/>
      <c r="Z252" s="327"/>
      <c r="AA252" s="327"/>
      <c r="AB252" s="328"/>
      <c r="AC252" s="328"/>
      <c r="AD252" s="328"/>
      <c r="AE252" s="328"/>
      <c r="AF252" s="329"/>
      <c r="AG252" s="328"/>
      <c r="AH252" s="328"/>
    </row>
    <row r="253" spans="1:34" s="180" customFormat="1" x14ac:dyDescent="0.35">
      <c r="A253" s="318"/>
      <c r="B253" s="317"/>
      <c r="C253" s="318"/>
      <c r="D253" s="318"/>
      <c r="E253" s="318"/>
      <c r="F253" s="319"/>
      <c r="G253" s="320"/>
      <c r="H253" s="319"/>
      <c r="I253" s="321"/>
      <c r="J253" s="321"/>
      <c r="K253" s="321"/>
      <c r="L253" s="321"/>
      <c r="M253" s="325"/>
      <c r="Y253" s="327"/>
      <c r="Z253" s="327"/>
      <c r="AA253" s="327"/>
      <c r="AB253" s="328"/>
      <c r="AC253" s="328"/>
      <c r="AD253" s="328"/>
      <c r="AE253" s="328"/>
      <c r="AF253" s="329"/>
      <c r="AG253" s="328"/>
      <c r="AH253" s="328"/>
    </row>
    <row r="254" spans="1:34" s="180" customFormat="1" x14ac:dyDescent="0.35">
      <c r="A254" s="318"/>
      <c r="B254" s="317"/>
      <c r="C254" s="318"/>
      <c r="D254" s="318"/>
      <c r="E254" s="318"/>
      <c r="F254" s="319"/>
      <c r="G254" s="320"/>
      <c r="H254" s="319"/>
      <c r="I254" s="321"/>
      <c r="J254" s="321"/>
      <c r="K254" s="321"/>
      <c r="L254" s="321"/>
      <c r="M254" s="325"/>
      <c r="Y254" s="327"/>
      <c r="Z254" s="327"/>
      <c r="AA254" s="327"/>
      <c r="AB254" s="328"/>
      <c r="AC254" s="328"/>
      <c r="AD254" s="328"/>
      <c r="AE254" s="328"/>
      <c r="AF254" s="329"/>
      <c r="AG254" s="328"/>
      <c r="AH254" s="328"/>
    </row>
    <row r="255" spans="1:34" s="180" customFormat="1" x14ac:dyDescent="0.35">
      <c r="A255" s="318"/>
      <c r="B255" s="317"/>
      <c r="C255" s="318"/>
      <c r="D255" s="318"/>
      <c r="E255" s="318"/>
      <c r="F255" s="319"/>
      <c r="G255" s="320"/>
      <c r="H255" s="319"/>
      <c r="I255" s="321"/>
      <c r="J255" s="321"/>
      <c r="K255" s="321"/>
      <c r="L255" s="321"/>
      <c r="M255" s="325"/>
      <c r="Y255" s="327"/>
      <c r="Z255" s="327"/>
      <c r="AA255" s="327"/>
      <c r="AB255" s="328"/>
      <c r="AC255" s="328"/>
      <c r="AD255" s="328"/>
      <c r="AE255" s="328"/>
      <c r="AF255" s="329"/>
      <c r="AG255" s="328"/>
      <c r="AH255" s="328"/>
    </row>
    <row r="256" spans="1:34" s="180" customFormat="1" x14ac:dyDescent="0.35">
      <c r="A256" s="318"/>
      <c r="B256" s="317"/>
      <c r="C256" s="318"/>
      <c r="D256" s="318"/>
      <c r="E256" s="318"/>
      <c r="F256" s="319"/>
      <c r="G256" s="320"/>
      <c r="H256" s="319"/>
      <c r="I256" s="321"/>
      <c r="J256" s="321"/>
      <c r="K256" s="321"/>
      <c r="L256" s="321"/>
      <c r="M256" s="325"/>
      <c r="Y256" s="327"/>
      <c r="Z256" s="327"/>
      <c r="AA256" s="327"/>
      <c r="AB256" s="328"/>
      <c r="AC256" s="328"/>
      <c r="AD256" s="328"/>
      <c r="AE256" s="328"/>
      <c r="AF256" s="329"/>
      <c r="AG256" s="328"/>
      <c r="AH256" s="328"/>
    </row>
    <row r="257" spans="1:34" s="180" customFormat="1" x14ac:dyDescent="0.35">
      <c r="A257" s="318"/>
      <c r="B257" s="317"/>
      <c r="C257" s="318"/>
      <c r="D257" s="318"/>
      <c r="E257" s="318"/>
      <c r="F257" s="319"/>
      <c r="G257" s="320"/>
      <c r="H257" s="319"/>
      <c r="I257" s="321"/>
      <c r="J257" s="321"/>
      <c r="K257" s="321"/>
      <c r="L257" s="321"/>
      <c r="M257" s="325"/>
      <c r="Y257" s="327"/>
      <c r="Z257" s="327"/>
      <c r="AA257" s="327"/>
      <c r="AB257" s="328"/>
      <c r="AC257" s="328"/>
      <c r="AD257" s="328"/>
      <c r="AE257" s="328"/>
      <c r="AF257" s="329"/>
      <c r="AG257" s="328"/>
      <c r="AH257" s="328"/>
    </row>
    <row r="258" spans="1:34" s="180" customFormat="1" x14ac:dyDescent="0.35">
      <c r="A258" s="318"/>
      <c r="B258" s="317"/>
      <c r="C258" s="318"/>
      <c r="D258" s="318"/>
      <c r="E258" s="318"/>
      <c r="F258" s="319"/>
      <c r="G258" s="320"/>
      <c r="H258" s="319"/>
      <c r="I258" s="321"/>
      <c r="J258" s="321"/>
      <c r="K258" s="321"/>
      <c r="L258" s="321"/>
      <c r="M258" s="325"/>
      <c r="Y258" s="327"/>
      <c r="Z258" s="327"/>
      <c r="AA258" s="327"/>
      <c r="AB258" s="328"/>
      <c r="AC258" s="328"/>
      <c r="AD258" s="328"/>
      <c r="AE258" s="328"/>
      <c r="AF258" s="329"/>
      <c r="AG258" s="328"/>
      <c r="AH258" s="328"/>
    </row>
    <row r="259" spans="1:34" s="180" customFormat="1" x14ac:dyDescent="0.35">
      <c r="A259" s="318"/>
      <c r="B259" s="317"/>
      <c r="C259" s="318"/>
      <c r="D259" s="318"/>
      <c r="E259" s="318"/>
      <c r="F259" s="319"/>
      <c r="G259" s="320"/>
      <c r="H259" s="319"/>
      <c r="I259" s="321"/>
      <c r="J259" s="321"/>
      <c r="K259" s="321"/>
      <c r="L259" s="321"/>
      <c r="M259" s="325"/>
      <c r="Y259" s="327"/>
      <c r="Z259" s="327"/>
      <c r="AA259" s="327"/>
      <c r="AB259" s="328"/>
      <c r="AC259" s="328"/>
      <c r="AD259" s="328"/>
      <c r="AE259" s="328"/>
      <c r="AF259" s="329"/>
      <c r="AG259" s="328"/>
      <c r="AH259" s="328"/>
    </row>
    <row r="260" spans="1:34" s="180" customFormat="1" x14ac:dyDescent="0.35">
      <c r="A260" s="318"/>
      <c r="B260" s="317"/>
      <c r="C260" s="318"/>
      <c r="D260" s="318"/>
      <c r="E260" s="318"/>
      <c r="F260" s="319"/>
      <c r="G260" s="320"/>
      <c r="H260" s="319"/>
      <c r="I260" s="321"/>
      <c r="J260" s="321"/>
      <c r="K260" s="321"/>
      <c r="L260" s="321"/>
      <c r="M260" s="325"/>
      <c r="Y260" s="327"/>
      <c r="Z260" s="327"/>
      <c r="AA260" s="327"/>
      <c r="AB260" s="328"/>
      <c r="AC260" s="328"/>
      <c r="AD260" s="328"/>
      <c r="AE260" s="328"/>
      <c r="AF260" s="329"/>
      <c r="AG260" s="328"/>
      <c r="AH260" s="328"/>
    </row>
    <row r="261" spans="1:34" s="180" customFormat="1" x14ac:dyDescent="0.35">
      <c r="A261" s="318"/>
      <c r="B261" s="317"/>
      <c r="C261" s="318"/>
      <c r="D261" s="318"/>
      <c r="E261" s="318"/>
      <c r="F261" s="319"/>
      <c r="G261" s="320"/>
      <c r="H261" s="319"/>
      <c r="I261" s="321"/>
      <c r="J261" s="321"/>
      <c r="K261" s="321"/>
      <c r="L261" s="321"/>
      <c r="M261" s="325"/>
      <c r="Y261" s="327"/>
      <c r="Z261" s="327"/>
      <c r="AA261" s="327"/>
      <c r="AB261" s="328"/>
      <c r="AC261" s="328"/>
      <c r="AD261" s="328"/>
      <c r="AE261" s="328"/>
      <c r="AF261" s="329"/>
      <c r="AG261" s="328"/>
      <c r="AH261" s="328"/>
    </row>
    <row r="262" spans="1:34" s="180" customFormat="1" x14ac:dyDescent="0.35">
      <c r="A262" s="318"/>
      <c r="B262" s="317"/>
      <c r="C262" s="318"/>
      <c r="D262" s="318"/>
      <c r="E262" s="318"/>
      <c r="F262" s="319"/>
      <c r="G262" s="320"/>
      <c r="H262" s="319"/>
      <c r="I262" s="321"/>
      <c r="J262" s="321"/>
      <c r="K262" s="321"/>
      <c r="L262" s="321"/>
      <c r="M262" s="325"/>
      <c r="Y262" s="327"/>
      <c r="Z262" s="327"/>
      <c r="AA262" s="327"/>
      <c r="AB262" s="328"/>
      <c r="AC262" s="328"/>
      <c r="AD262" s="328"/>
      <c r="AE262" s="328"/>
      <c r="AF262" s="329"/>
      <c r="AG262" s="328"/>
      <c r="AH262" s="328"/>
    </row>
    <row r="263" spans="1:34" s="180" customFormat="1" x14ac:dyDescent="0.35">
      <c r="A263" s="318"/>
      <c r="B263" s="317"/>
      <c r="C263" s="318"/>
      <c r="D263" s="318"/>
      <c r="E263" s="318"/>
      <c r="F263" s="319"/>
      <c r="G263" s="320"/>
      <c r="H263" s="319"/>
      <c r="I263" s="321"/>
      <c r="J263" s="321"/>
      <c r="K263" s="321"/>
      <c r="L263" s="321"/>
      <c r="M263" s="325"/>
      <c r="Y263" s="327"/>
      <c r="Z263" s="327"/>
      <c r="AA263" s="327"/>
      <c r="AB263" s="328"/>
      <c r="AC263" s="328"/>
      <c r="AD263" s="328"/>
      <c r="AE263" s="328"/>
      <c r="AF263" s="329"/>
      <c r="AG263" s="328"/>
      <c r="AH263" s="328"/>
    </row>
    <row r="264" spans="1:34" s="180" customFormat="1" x14ac:dyDescent="0.35">
      <c r="A264" s="318"/>
      <c r="B264" s="317"/>
      <c r="C264" s="318"/>
      <c r="D264" s="318"/>
      <c r="E264" s="318"/>
      <c r="F264" s="319"/>
      <c r="G264" s="320"/>
      <c r="H264" s="319"/>
      <c r="I264" s="321"/>
      <c r="J264" s="321"/>
      <c r="K264" s="321"/>
      <c r="L264" s="321"/>
      <c r="M264" s="325"/>
      <c r="Y264" s="327"/>
      <c r="Z264" s="327"/>
      <c r="AA264" s="327"/>
      <c r="AB264" s="328"/>
      <c r="AC264" s="328"/>
      <c r="AD264" s="328"/>
      <c r="AE264" s="328"/>
      <c r="AF264" s="329"/>
      <c r="AG264" s="328"/>
      <c r="AH264" s="328"/>
    </row>
    <row r="265" spans="1:34" s="180" customFormat="1" x14ac:dyDescent="0.35">
      <c r="A265" s="318"/>
      <c r="B265" s="317"/>
      <c r="C265" s="318"/>
      <c r="D265" s="318"/>
      <c r="E265" s="318"/>
      <c r="F265" s="319"/>
      <c r="G265" s="320"/>
      <c r="H265" s="319"/>
      <c r="I265" s="321"/>
      <c r="J265" s="321"/>
      <c r="K265" s="321"/>
      <c r="L265" s="321"/>
      <c r="M265" s="325"/>
      <c r="Y265" s="327"/>
      <c r="Z265" s="327"/>
      <c r="AA265" s="327"/>
      <c r="AB265" s="328"/>
      <c r="AC265" s="328"/>
      <c r="AD265" s="328"/>
      <c r="AE265" s="328"/>
      <c r="AF265" s="329"/>
      <c r="AG265" s="328"/>
      <c r="AH265" s="328"/>
    </row>
    <row r="266" spans="1:34" s="180" customFormat="1" x14ac:dyDescent="0.35">
      <c r="A266" s="318"/>
      <c r="B266" s="317"/>
      <c r="C266" s="318"/>
      <c r="D266" s="318"/>
      <c r="E266" s="318"/>
      <c r="F266" s="319"/>
      <c r="G266" s="320"/>
      <c r="H266" s="319"/>
      <c r="I266" s="321"/>
      <c r="J266" s="321"/>
      <c r="K266" s="321"/>
      <c r="L266" s="321"/>
      <c r="M266" s="325"/>
      <c r="Y266" s="327"/>
      <c r="Z266" s="327"/>
      <c r="AA266" s="327"/>
      <c r="AB266" s="328"/>
      <c r="AC266" s="328"/>
      <c r="AD266" s="328"/>
      <c r="AE266" s="328"/>
      <c r="AF266" s="329"/>
      <c r="AG266" s="328"/>
      <c r="AH266" s="328"/>
    </row>
    <row r="267" spans="1:34" s="180" customFormat="1" x14ac:dyDescent="0.35">
      <c r="A267" s="318"/>
      <c r="B267" s="317"/>
      <c r="C267" s="318"/>
      <c r="D267" s="318"/>
      <c r="E267" s="318"/>
      <c r="F267" s="319"/>
      <c r="G267" s="320"/>
      <c r="H267" s="319"/>
      <c r="I267" s="321"/>
      <c r="J267" s="321"/>
      <c r="K267" s="321"/>
      <c r="L267" s="321"/>
      <c r="M267" s="325"/>
      <c r="Y267" s="327"/>
      <c r="Z267" s="327"/>
      <c r="AA267" s="327"/>
      <c r="AB267" s="328"/>
      <c r="AC267" s="328"/>
      <c r="AD267" s="328"/>
      <c r="AE267" s="328"/>
      <c r="AF267" s="329"/>
      <c r="AG267" s="328"/>
      <c r="AH267" s="328"/>
    </row>
    <row r="268" spans="1:34" s="180" customFormat="1" x14ac:dyDescent="0.35">
      <c r="A268" s="318"/>
      <c r="B268" s="317"/>
      <c r="C268" s="318"/>
      <c r="D268" s="318"/>
      <c r="E268" s="318"/>
      <c r="F268" s="319"/>
      <c r="G268" s="320"/>
      <c r="H268" s="319"/>
      <c r="I268" s="321"/>
      <c r="J268" s="321"/>
      <c r="K268" s="321"/>
      <c r="L268" s="321"/>
      <c r="M268" s="325"/>
      <c r="Y268" s="327"/>
      <c r="Z268" s="327"/>
      <c r="AA268" s="327"/>
      <c r="AB268" s="328"/>
      <c r="AC268" s="328"/>
      <c r="AD268" s="328"/>
      <c r="AE268" s="328"/>
      <c r="AF268" s="329"/>
      <c r="AG268" s="328"/>
      <c r="AH268" s="328"/>
    </row>
    <row r="269" spans="1:34" s="180" customFormat="1" x14ac:dyDescent="0.35">
      <c r="A269" s="318"/>
      <c r="B269" s="317"/>
      <c r="C269" s="318"/>
      <c r="D269" s="318"/>
      <c r="E269" s="318"/>
      <c r="F269" s="319"/>
      <c r="G269" s="320"/>
      <c r="H269" s="319"/>
      <c r="I269" s="321"/>
      <c r="J269" s="321"/>
      <c r="K269" s="321"/>
      <c r="L269" s="321"/>
      <c r="M269" s="325"/>
      <c r="Y269" s="327"/>
      <c r="Z269" s="327"/>
      <c r="AA269" s="327"/>
      <c r="AB269" s="328"/>
      <c r="AC269" s="328"/>
      <c r="AD269" s="328"/>
      <c r="AE269" s="328"/>
      <c r="AF269" s="329"/>
      <c r="AG269" s="328"/>
      <c r="AH269" s="328"/>
    </row>
    <row r="270" spans="1:34" s="180" customFormat="1" x14ac:dyDescent="0.35">
      <c r="A270" s="318"/>
      <c r="B270" s="317"/>
      <c r="C270" s="318"/>
      <c r="D270" s="318"/>
      <c r="E270" s="318"/>
      <c r="F270" s="319"/>
      <c r="G270" s="320"/>
      <c r="H270" s="319"/>
      <c r="I270" s="321"/>
      <c r="J270" s="321"/>
      <c r="K270" s="321"/>
      <c r="L270" s="321"/>
      <c r="M270" s="325"/>
      <c r="Y270" s="327"/>
      <c r="Z270" s="327"/>
      <c r="AA270" s="327"/>
      <c r="AB270" s="328"/>
      <c r="AC270" s="328"/>
      <c r="AD270" s="328"/>
      <c r="AE270" s="328"/>
      <c r="AF270" s="329"/>
      <c r="AG270" s="328"/>
      <c r="AH270" s="328"/>
    </row>
    <row r="271" spans="1:34" s="180" customFormat="1" x14ac:dyDescent="0.35">
      <c r="A271" s="318"/>
      <c r="B271" s="317"/>
      <c r="C271" s="318"/>
      <c r="D271" s="318"/>
      <c r="E271" s="318"/>
      <c r="F271" s="319"/>
      <c r="G271" s="320"/>
      <c r="H271" s="319"/>
      <c r="I271" s="321"/>
      <c r="J271" s="321"/>
      <c r="K271" s="321"/>
      <c r="L271" s="321"/>
      <c r="M271" s="325"/>
      <c r="Y271" s="327"/>
      <c r="Z271" s="327"/>
      <c r="AA271" s="327"/>
      <c r="AB271" s="328"/>
      <c r="AC271" s="328"/>
      <c r="AD271" s="328"/>
      <c r="AE271" s="328"/>
      <c r="AF271" s="329"/>
      <c r="AG271" s="328"/>
      <c r="AH271" s="328"/>
    </row>
    <row r="272" spans="1:34" s="180" customFormat="1" x14ac:dyDescent="0.35">
      <c r="A272" s="318"/>
      <c r="B272" s="317"/>
      <c r="C272" s="318"/>
      <c r="D272" s="318"/>
      <c r="E272" s="318"/>
      <c r="F272" s="319"/>
      <c r="G272" s="320"/>
      <c r="H272" s="319"/>
      <c r="I272" s="321"/>
      <c r="J272" s="321"/>
      <c r="K272" s="321"/>
      <c r="L272" s="321"/>
      <c r="M272" s="325"/>
      <c r="Y272" s="327"/>
      <c r="Z272" s="327"/>
      <c r="AA272" s="327"/>
      <c r="AB272" s="328"/>
      <c r="AC272" s="328"/>
      <c r="AD272" s="328"/>
      <c r="AE272" s="328"/>
      <c r="AF272" s="329"/>
      <c r="AG272" s="328"/>
      <c r="AH272" s="328"/>
    </row>
    <row r="273" spans="1:34" s="180" customFormat="1" x14ac:dyDescent="0.35">
      <c r="A273" s="318"/>
      <c r="B273" s="317"/>
      <c r="C273" s="318"/>
      <c r="D273" s="318"/>
      <c r="E273" s="318"/>
      <c r="F273" s="319"/>
      <c r="G273" s="320"/>
      <c r="H273" s="319"/>
      <c r="I273" s="321"/>
      <c r="J273" s="321"/>
      <c r="K273" s="321"/>
      <c r="L273" s="321"/>
      <c r="M273" s="325"/>
      <c r="Y273" s="327"/>
      <c r="Z273" s="327"/>
      <c r="AA273" s="327"/>
      <c r="AB273" s="328"/>
      <c r="AC273" s="328"/>
      <c r="AD273" s="328"/>
      <c r="AE273" s="328"/>
      <c r="AF273" s="329"/>
      <c r="AG273" s="328"/>
      <c r="AH273" s="328"/>
    </row>
    <row r="274" spans="1:34" s="180" customFormat="1" x14ac:dyDescent="0.35">
      <c r="A274" s="318"/>
      <c r="B274" s="317"/>
      <c r="C274" s="318"/>
      <c r="D274" s="318"/>
      <c r="E274" s="318"/>
      <c r="F274" s="319"/>
      <c r="G274" s="320"/>
      <c r="H274" s="319"/>
      <c r="I274" s="321"/>
      <c r="J274" s="321"/>
      <c r="K274" s="321"/>
      <c r="L274" s="321"/>
      <c r="M274" s="325"/>
      <c r="Y274" s="327"/>
      <c r="Z274" s="327"/>
      <c r="AA274" s="327"/>
      <c r="AB274" s="328"/>
      <c r="AC274" s="328"/>
      <c r="AD274" s="328"/>
      <c r="AE274" s="328"/>
      <c r="AF274" s="329"/>
      <c r="AG274" s="328"/>
      <c r="AH274" s="328"/>
    </row>
    <row r="275" spans="1:34" s="180" customFormat="1" x14ac:dyDescent="0.35">
      <c r="A275" s="318"/>
      <c r="B275" s="317"/>
      <c r="C275" s="318"/>
      <c r="D275" s="318"/>
      <c r="E275" s="318"/>
      <c r="F275" s="319"/>
      <c r="G275" s="320"/>
      <c r="H275" s="319"/>
      <c r="I275" s="321"/>
      <c r="J275" s="321"/>
      <c r="K275" s="321"/>
      <c r="L275" s="321"/>
      <c r="M275" s="325"/>
      <c r="Y275" s="327"/>
      <c r="Z275" s="327"/>
      <c r="AA275" s="327"/>
      <c r="AB275" s="328"/>
      <c r="AC275" s="328"/>
      <c r="AD275" s="328"/>
      <c r="AE275" s="328"/>
      <c r="AF275" s="329"/>
      <c r="AG275" s="328"/>
      <c r="AH275" s="328"/>
    </row>
    <row r="276" spans="1:34" s="180" customFormat="1" x14ac:dyDescent="0.35">
      <c r="A276" s="318"/>
      <c r="B276" s="317"/>
      <c r="C276" s="318"/>
      <c r="D276" s="318"/>
      <c r="E276" s="318"/>
      <c r="F276" s="319"/>
      <c r="G276" s="320"/>
      <c r="H276" s="319"/>
      <c r="I276" s="321"/>
      <c r="J276" s="321"/>
      <c r="K276" s="321"/>
      <c r="L276" s="321"/>
      <c r="M276" s="325"/>
      <c r="Y276" s="327"/>
      <c r="Z276" s="327"/>
      <c r="AA276" s="327"/>
      <c r="AB276" s="328"/>
      <c r="AC276" s="328"/>
      <c r="AD276" s="328"/>
      <c r="AE276" s="328"/>
      <c r="AF276" s="329"/>
      <c r="AG276" s="328"/>
      <c r="AH276" s="328"/>
    </row>
    <row r="277" spans="1:34" s="180" customFormat="1" x14ac:dyDescent="0.35">
      <c r="A277" s="318"/>
      <c r="B277" s="317"/>
      <c r="C277" s="318"/>
      <c r="D277" s="318"/>
      <c r="E277" s="318"/>
      <c r="F277" s="319"/>
      <c r="G277" s="320"/>
      <c r="H277" s="319"/>
      <c r="I277" s="321"/>
      <c r="J277" s="321"/>
      <c r="K277" s="321"/>
      <c r="L277" s="321"/>
      <c r="M277" s="325"/>
      <c r="Y277" s="327"/>
      <c r="Z277" s="327"/>
      <c r="AA277" s="327"/>
      <c r="AB277" s="328"/>
      <c r="AC277" s="328"/>
      <c r="AD277" s="328"/>
      <c r="AE277" s="328"/>
      <c r="AF277" s="329"/>
      <c r="AG277" s="328"/>
      <c r="AH277" s="328"/>
    </row>
    <row r="278" spans="1:34" s="180" customFormat="1" x14ac:dyDescent="0.35">
      <c r="A278" s="318"/>
      <c r="B278" s="317"/>
      <c r="C278" s="318"/>
      <c r="D278" s="318"/>
      <c r="E278" s="318"/>
      <c r="F278" s="319"/>
      <c r="G278" s="320"/>
      <c r="H278" s="319"/>
      <c r="I278" s="321"/>
      <c r="J278" s="321"/>
      <c r="K278" s="321"/>
      <c r="L278" s="321"/>
      <c r="M278" s="325"/>
      <c r="Y278" s="327"/>
      <c r="Z278" s="327"/>
      <c r="AA278" s="327"/>
      <c r="AB278" s="328"/>
      <c r="AC278" s="328"/>
      <c r="AD278" s="328"/>
      <c r="AE278" s="328"/>
      <c r="AF278" s="329"/>
      <c r="AG278" s="328"/>
      <c r="AH278" s="328"/>
    </row>
    <row r="279" spans="1:34" s="180" customFormat="1" x14ac:dyDescent="0.35">
      <c r="A279" s="318"/>
      <c r="B279" s="317"/>
      <c r="C279" s="318"/>
      <c r="D279" s="318"/>
      <c r="E279" s="318"/>
      <c r="F279" s="319"/>
      <c r="G279" s="320"/>
      <c r="H279" s="319"/>
      <c r="I279" s="321"/>
      <c r="J279" s="321"/>
      <c r="K279" s="321"/>
      <c r="L279" s="321"/>
      <c r="M279" s="325"/>
      <c r="Y279" s="327"/>
      <c r="Z279" s="327"/>
      <c r="AA279" s="327"/>
      <c r="AB279" s="328"/>
      <c r="AC279" s="328"/>
      <c r="AD279" s="328"/>
      <c r="AE279" s="328"/>
      <c r="AF279" s="329"/>
      <c r="AG279" s="328"/>
      <c r="AH279" s="328"/>
    </row>
    <row r="280" spans="1:34" s="180" customFormat="1" x14ac:dyDescent="0.35">
      <c r="A280" s="318"/>
      <c r="B280" s="317"/>
      <c r="C280" s="318"/>
      <c r="D280" s="318"/>
      <c r="E280" s="318"/>
      <c r="F280" s="319"/>
      <c r="G280" s="320"/>
      <c r="H280" s="319"/>
      <c r="I280" s="321"/>
      <c r="J280" s="321"/>
      <c r="K280" s="321"/>
      <c r="L280" s="321"/>
      <c r="M280" s="325"/>
      <c r="Y280" s="327"/>
      <c r="Z280" s="327"/>
      <c r="AA280" s="327"/>
      <c r="AB280" s="328"/>
      <c r="AC280" s="328"/>
      <c r="AD280" s="328"/>
      <c r="AE280" s="328"/>
      <c r="AF280" s="329"/>
      <c r="AG280" s="328"/>
      <c r="AH280" s="328"/>
    </row>
    <row r="281" spans="1:34" s="180" customFormat="1" x14ac:dyDescent="0.35">
      <c r="A281" s="318"/>
      <c r="B281" s="317"/>
      <c r="C281" s="318"/>
      <c r="D281" s="318"/>
      <c r="E281" s="318"/>
      <c r="F281" s="319"/>
      <c r="G281" s="320"/>
      <c r="H281" s="319"/>
      <c r="I281" s="321"/>
      <c r="J281" s="321"/>
      <c r="K281" s="321"/>
      <c r="L281" s="321"/>
      <c r="M281" s="325"/>
      <c r="Y281" s="327"/>
      <c r="Z281" s="327"/>
      <c r="AA281" s="327"/>
      <c r="AB281" s="328"/>
      <c r="AC281" s="328"/>
      <c r="AD281" s="328"/>
      <c r="AE281" s="328"/>
      <c r="AF281" s="329"/>
      <c r="AG281" s="328"/>
      <c r="AH281" s="328"/>
    </row>
    <row r="282" spans="1:34" s="180" customFormat="1" x14ac:dyDescent="0.35">
      <c r="A282" s="318"/>
      <c r="B282" s="317"/>
      <c r="C282" s="318"/>
      <c r="D282" s="318"/>
      <c r="E282" s="318"/>
      <c r="F282" s="319"/>
      <c r="G282" s="320"/>
      <c r="H282" s="319"/>
      <c r="I282" s="321"/>
      <c r="J282" s="321"/>
      <c r="K282" s="321"/>
      <c r="L282" s="321"/>
      <c r="M282" s="325"/>
      <c r="Y282" s="327"/>
      <c r="Z282" s="327"/>
      <c r="AA282" s="327"/>
      <c r="AB282" s="328"/>
      <c r="AC282" s="328"/>
      <c r="AD282" s="328"/>
      <c r="AE282" s="328"/>
      <c r="AF282" s="329"/>
      <c r="AG282" s="328"/>
      <c r="AH282" s="328"/>
    </row>
    <row r="283" spans="1:34" s="180" customFormat="1" x14ac:dyDescent="0.35">
      <c r="A283" s="318"/>
      <c r="B283" s="317"/>
      <c r="C283" s="318"/>
      <c r="D283" s="318"/>
      <c r="E283" s="318"/>
      <c r="F283" s="319"/>
      <c r="G283" s="320"/>
      <c r="H283" s="319"/>
      <c r="I283" s="321"/>
      <c r="J283" s="321"/>
      <c r="K283" s="321"/>
      <c r="L283" s="321"/>
      <c r="M283" s="325"/>
      <c r="Y283" s="327"/>
      <c r="Z283" s="327"/>
      <c r="AA283" s="327"/>
      <c r="AB283" s="328"/>
      <c r="AC283" s="328"/>
      <c r="AD283" s="328"/>
      <c r="AE283" s="328"/>
      <c r="AF283" s="329"/>
      <c r="AG283" s="328"/>
      <c r="AH283" s="328"/>
    </row>
    <row r="284" spans="1:34" s="180" customFormat="1" x14ac:dyDescent="0.35">
      <c r="A284" s="318"/>
      <c r="B284" s="317"/>
      <c r="C284" s="318"/>
      <c r="D284" s="318"/>
      <c r="E284" s="318"/>
      <c r="F284" s="319"/>
      <c r="G284" s="320"/>
      <c r="H284" s="319"/>
      <c r="I284" s="321"/>
      <c r="J284" s="321"/>
      <c r="K284" s="321"/>
      <c r="L284" s="321"/>
      <c r="M284" s="325"/>
      <c r="Y284" s="327"/>
      <c r="Z284" s="327"/>
      <c r="AA284" s="327"/>
      <c r="AB284" s="328"/>
      <c r="AC284" s="328"/>
      <c r="AD284" s="328"/>
      <c r="AE284" s="328"/>
      <c r="AF284" s="329"/>
      <c r="AG284" s="328"/>
      <c r="AH284" s="328"/>
    </row>
    <row r="285" spans="1:34" s="180" customFormat="1" x14ac:dyDescent="0.35">
      <c r="A285" s="318"/>
      <c r="B285" s="317"/>
      <c r="C285" s="318"/>
      <c r="D285" s="318"/>
      <c r="E285" s="318"/>
      <c r="F285" s="319"/>
      <c r="G285" s="320"/>
      <c r="H285" s="319"/>
      <c r="I285" s="321"/>
      <c r="J285" s="321"/>
      <c r="K285" s="321"/>
      <c r="L285" s="321"/>
      <c r="M285" s="325"/>
      <c r="Y285" s="327"/>
      <c r="Z285" s="327"/>
      <c r="AA285" s="327"/>
      <c r="AB285" s="328"/>
      <c r="AC285" s="328"/>
      <c r="AD285" s="328"/>
      <c r="AE285" s="328"/>
      <c r="AF285" s="329"/>
      <c r="AG285" s="328"/>
      <c r="AH285" s="328"/>
    </row>
    <row r="286" spans="1:34" s="180" customFormat="1" x14ac:dyDescent="0.35">
      <c r="A286" s="318"/>
      <c r="B286" s="317"/>
      <c r="C286" s="318"/>
      <c r="D286" s="318"/>
      <c r="E286" s="318"/>
      <c r="F286" s="319"/>
      <c r="G286" s="320"/>
      <c r="H286" s="319"/>
      <c r="I286" s="321"/>
      <c r="J286" s="321"/>
      <c r="K286" s="321"/>
      <c r="L286" s="321"/>
      <c r="M286" s="325"/>
      <c r="Y286" s="327"/>
      <c r="Z286" s="327"/>
      <c r="AA286" s="327"/>
      <c r="AB286" s="328"/>
      <c r="AC286" s="328"/>
      <c r="AD286" s="328"/>
      <c r="AE286" s="328"/>
      <c r="AF286" s="329"/>
      <c r="AG286" s="328"/>
      <c r="AH286" s="328"/>
    </row>
    <row r="287" spans="1:34" s="180" customFormat="1" x14ac:dyDescent="0.35">
      <c r="A287" s="318"/>
      <c r="B287" s="317"/>
      <c r="C287" s="318"/>
      <c r="D287" s="318"/>
      <c r="E287" s="318"/>
      <c r="F287" s="319"/>
      <c r="G287" s="320"/>
      <c r="H287" s="319"/>
      <c r="I287" s="321"/>
      <c r="J287" s="321"/>
      <c r="K287" s="321"/>
      <c r="L287" s="321"/>
      <c r="M287" s="325"/>
      <c r="Y287" s="327"/>
      <c r="Z287" s="327"/>
      <c r="AA287" s="327"/>
      <c r="AB287" s="328"/>
      <c r="AC287" s="328"/>
      <c r="AD287" s="328"/>
      <c r="AE287" s="328"/>
      <c r="AF287" s="329"/>
      <c r="AG287" s="328"/>
      <c r="AH287" s="328"/>
    </row>
  </sheetData>
  <sheetProtection algorithmName="SHA-512" hashValue="sDacK6v9SvZA7oSHOyoBaGJU8Mml45b7nnVhXDSdAZu5dpw8iPoNyPhZbDCqqHf9O399OgRuLx2Jr3IqhrXwhg==" saltValue="4D3/ZABr6kgZSri4xehawQ==" spinCount="100000" sheet="1" formatColumns="0" formatRows="0" insertRows="0" deleteRows="0"/>
  <mergeCells count="74">
    <mergeCell ref="A5:D5"/>
    <mergeCell ref="E5:I5"/>
    <mergeCell ref="J5:L13"/>
    <mergeCell ref="A6:D6"/>
    <mergeCell ref="E6:I6"/>
    <mergeCell ref="A1:I4"/>
    <mergeCell ref="J1:K1"/>
    <mergeCell ref="J2:K2"/>
    <mergeCell ref="J3:K3"/>
    <mergeCell ref="J4:K4"/>
    <mergeCell ref="B27:C27"/>
    <mergeCell ref="D27:E27"/>
    <mergeCell ref="F27:G27"/>
    <mergeCell ref="H27:J27"/>
    <mergeCell ref="M6:M13"/>
    <mergeCell ref="A7:D7"/>
    <mergeCell ref="F7:H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B28:C28"/>
    <mergeCell ref="D28:E28"/>
    <mergeCell ref="F28:G28"/>
    <mergeCell ref="H28:J28"/>
    <mergeCell ref="B29:C29"/>
    <mergeCell ref="D29:E29"/>
    <mergeCell ref="F29:G29"/>
    <mergeCell ref="H29:J29"/>
    <mergeCell ref="B30:C30"/>
    <mergeCell ref="D30:E30"/>
    <mergeCell ref="F30:G30"/>
    <mergeCell ref="H30:J30"/>
    <mergeCell ref="B31:C31"/>
    <mergeCell ref="D31:E31"/>
    <mergeCell ref="F31:G31"/>
    <mergeCell ref="H31:J31"/>
    <mergeCell ref="B32:C32"/>
    <mergeCell ref="D32:E32"/>
    <mergeCell ref="F32:G32"/>
    <mergeCell ref="H32:J32"/>
    <mergeCell ref="B33:C33"/>
    <mergeCell ref="D33:E33"/>
    <mergeCell ref="F33:G33"/>
    <mergeCell ref="H33:J33"/>
    <mergeCell ref="B34:C34"/>
    <mergeCell ref="D34:E34"/>
    <mergeCell ref="F34:G34"/>
    <mergeCell ref="H34:J34"/>
    <mergeCell ref="B35:C35"/>
    <mergeCell ref="D35:E35"/>
    <mergeCell ref="F35:G35"/>
    <mergeCell ref="H35:J35"/>
    <mergeCell ref="B36:C36"/>
    <mergeCell ref="D36:E36"/>
    <mergeCell ref="F36:G36"/>
    <mergeCell ref="H36:J36"/>
    <mergeCell ref="B37:C37"/>
    <mergeCell ref="D37:E37"/>
    <mergeCell ref="F37:G37"/>
    <mergeCell ref="H37:J37"/>
    <mergeCell ref="A41:L41"/>
    <mergeCell ref="D46:G46"/>
    <mergeCell ref="D47:G47"/>
    <mergeCell ref="E48:F48"/>
    <mergeCell ref="E49:F49"/>
  </mergeCells>
  <conditionalFormatting sqref="E7">
    <cfRule type="expression" dxfId="48" priority="31">
      <formula>AND($E$7&lt;&gt;"",$I$7&lt;&gt;"",$E$7&gt;=$I$7)</formula>
    </cfRule>
    <cfRule type="expression" dxfId="47" priority="32">
      <formula>AND($I$7&lt;&gt;"",$E$7="")</formula>
    </cfRule>
    <cfRule type="expression" dxfId="46" priority="33">
      <formula>IF($E$7&lt;$I$7,"IGAZ","HAMIS")</formula>
    </cfRule>
  </conditionalFormatting>
  <conditionalFormatting sqref="I7">
    <cfRule type="expression" dxfId="45" priority="28">
      <formula>AND($E$7&lt;&gt;"",$I$7="")</formula>
    </cfRule>
    <cfRule type="containsBlanks" dxfId="44" priority="29">
      <formula>LEN(TRIM(I7))=0</formula>
    </cfRule>
    <cfRule type="cellIs" dxfId="43" priority="30" operator="lessThanOrEqual">
      <formula>$E$7</formula>
    </cfRule>
  </conditionalFormatting>
  <conditionalFormatting sqref="B28:B37 B16:B25">
    <cfRule type="expression" dxfId="42" priority="24">
      <formula>AND(K16&lt;&gt;0,B16="")</formula>
    </cfRule>
  </conditionalFormatting>
  <conditionalFormatting sqref="F16:F25">
    <cfRule type="expression" dxfId="41" priority="21">
      <formula>AND(K16&lt;&gt;0,F16="")</formula>
    </cfRule>
  </conditionalFormatting>
  <conditionalFormatting sqref="G16:G25">
    <cfRule type="expression" dxfId="40" priority="20">
      <formula>AND(K16&lt;&gt;0,G16="")</formula>
    </cfRule>
  </conditionalFormatting>
  <conditionalFormatting sqref="H28:H37 H16:H25">
    <cfRule type="expression" dxfId="39" priority="19">
      <formula>AND(K16&lt;&gt;0,H16="")</formula>
    </cfRule>
  </conditionalFormatting>
  <conditionalFormatting sqref="I16:I25">
    <cfRule type="expression" dxfId="38" priority="18">
      <formula>AND(K16&lt;&gt;0,I16="")</formula>
    </cfRule>
  </conditionalFormatting>
  <conditionalFormatting sqref="J16:J25">
    <cfRule type="expression" dxfId="37" priority="17">
      <formula>AND(K16&lt;&gt;0,J16="")</formula>
    </cfRule>
  </conditionalFormatting>
  <conditionalFormatting sqref="D16:D25">
    <cfRule type="expression" dxfId="36" priority="23">
      <formula>AND(K16&lt;&gt;0,D16="")</formula>
    </cfRule>
    <cfRule type="expression" dxfId="35" priority="25">
      <formula>AND(D16&lt;&gt;0,$E$7&lt;&gt;"",$I$7&lt;&gt;"",OR(D16&lt;$E$7,D16&gt;$I$7+30))</formula>
    </cfRule>
  </conditionalFormatting>
  <conditionalFormatting sqref="E16:E25">
    <cfRule type="expression" dxfId="34" priority="22">
      <formula>AND(K16&lt;&gt;0,E16="")</formula>
    </cfRule>
    <cfRule type="expression" dxfId="33" priority="26">
      <formula>AND(E16&lt;&gt;0,$E$7&lt;&gt;"",$I$7&lt;&gt;"",OR(E16&lt;$E$7,E16&gt;$I$7+30))</formula>
    </cfRule>
  </conditionalFormatting>
  <conditionalFormatting sqref="L16:L25 L28:L37">
    <cfRule type="expression" dxfId="32" priority="16">
      <formula>AND(K16&lt;&gt;0,L16="")</formula>
    </cfRule>
  </conditionalFormatting>
  <conditionalFormatting sqref="Y16:AA25 Y28:AA37 AG16:AH25 AG28:AH37">
    <cfRule type="cellIs" dxfId="31" priority="9" operator="equal">
      <formula>"NEM"</formula>
    </cfRule>
  </conditionalFormatting>
  <conditionalFormatting sqref="AB16:AD25">
    <cfRule type="cellIs" dxfId="30" priority="15" operator="lessThan">
      <formula>0</formula>
    </cfRule>
  </conditionalFormatting>
  <conditionalFormatting sqref="AE16:AE25">
    <cfRule type="expression" dxfId="29" priority="14">
      <formula>AND(AE16&lt;&gt;"",AE16&lt;&gt;0)</formula>
    </cfRule>
  </conditionalFormatting>
  <conditionalFormatting sqref="AF16:AF25">
    <cfRule type="expression" dxfId="28" priority="13">
      <formula>AND(AF16&lt;&gt;"",AF16&lt;&gt;0%,AF16&lt;&gt;27%)</formula>
    </cfRule>
  </conditionalFormatting>
  <conditionalFormatting sqref="AB28:AD37">
    <cfRule type="cellIs" dxfId="27" priority="12" operator="lessThan">
      <formula>0</formula>
    </cfRule>
  </conditionalFormatting>
  <conditionalFormatting sqref="AE28:AE37">
    <cfRule type="expression" dxfId="26" priority="11">
      <formula>AND(AE28&lt;&gt;"",AE28&lt;&gt;0)</formula>
    </cfRule>
  </conditionalFormatting>
  <conditionalFormatting sqref="AF28:AF37">
    <cfRule type="expression" dxfId="25" priority="10">
      <formula>AND(AF28&lt;&gt;"",AF28&lt;&gt;0%,AF28&lt;&gt;27%)</formula>
    </cfRule>
  </conditionalFormatting>
  <conditionalFormatting sqref="C16:C25">
    <cfRule type="expression" dxfId="24" priority="34">
      <formula>AND(K16&lt;&gt;0,C16="")</formula>
    </cfRule>
  </conditionalFormatting>
  <conditionalFormatting sqref="L16:L25">
    <cfRule type="expression" dxfId="23" priority="8">
      <formula>OR(AND($E$8="igen",L16&gt;I16)=TRUE,AND(COUNTIF($E$8,"*nem*")&lt;&gt;0,L16&gt;K16)=TRUE)</formula>
    </cfRule>
  </conditionalFormatting>
  <conditionalFormatting sqref="D28:D37">
    <cfRule type="expression" dxfId="22" priority="7">
      <formula>AND(K28&lt;&gt;0,D28="")</formula>
    </cfRule>
  </conditionalFormatting>
  <conditionalFormatting sqref="A16:L25 A28:L37">
    <cfRule type="expression" dxfId="21" priority="27">
      <formula>ISEVEN(ROW(A16))</formula>
    </cfRule>
  </conditionalFormatting>
  <conditionalFormatting sqref="L4">
    <cfRule type="cellIs" dxfId="20" priority="4" operator="equal">
      <formula>""</formula>
    </cfRule>
    <cfRule type="cellIs" dxfId="19" priority="5" operator="greaterThan">
      <formula>$E$10</formula>
    </cfRule>
  </conditionalFormatting>
  <conditionalFormatting sqref="L2">
    <cfRule type="cellIs" dxfId="18" priority="1" operator="greaterThan">
      <formula>$E$9</formula>
    </cfRule>
    <cfRule type="expression" dxfId="17" priority="3">
      <formula>AND(L1&gt;0,L2="")</formula>
    </cfRule>
  </conditionalFormatting>
  <conditionalFormatting sqref="F28:F37">
    <cfRule type="expression" dxfId="16" priority="6">
      <formula>AND(K28&lt;&gt;0,F28="")</formula>
    </cfRule>
  </conditionalFormatting>
  <conditionalFormatting sqref="L28:L37">
    <cfRule type="cellIs" dxfId="15" priority="2" operator="greaterThan">
      <formula>K28</formula>
    </cfRule>
  </conditionalFormatting>
  <dataValidations count="12">
    <dataValidation type="decimal" allowBlank="1" showInputMessage="1" showErrorMessage="1" error="ÁFA levonási jog érvényesítése esetén az egyéb forrás valamint a támogatás terhére elszámolni kívánt összeg együtt nem haladhatja meg a nettó, egyéb esetben a bruttó összeget!" sqref="L28:L37" xr:uid="{4E040D39-1F4E-4ACE-9F13-3283E22735A0}">
      <formula1>0</formula1>
      <formula2>K28</formula2>
    </dataValidation>
    <dataValidation type="decimal" operator="greaterThan" allowBlank="1" showInputMessage="1" showErrorMessage="1" sqref="K28:K37" xr:uid="{93EA05A5-3F53-4CEE-900C-C07F5922DB86}">
      <formula1>0</formula1>
    </dataValidation>
    <dataValidation type="date" operator="greaterThan" allowBlank="1" showInputMessage="1" showErrorMessage="1" error="Kérjük az éééé.hh.nn dátumformátumot használja!" sqref="B28:G37" xr:uid="{9AC4DAE9-5121-48D2-87CC-2841CB65E560}">
      <formula1>43466</formula1>
    </dataValidation>
    <dataValidation type="date" allowBlank="1" showInputMessage="1" showErrorMessage="1" errorTitle="Hiba" sqref="E7 I7" xr:uid="{56107735-51A7-4A14-992D-04DC11BF9195}">
      <formula1>43466</formula1>
      <formula2>45657</formula2>
    </dataValidation>
    <dataValidation type="list" allowBlank="1" showInputMessage="1" showErrorMessage="1" sqref="E8:I8" xr:uid="{71C4E3BD-A53A-48AE-9017-9E7D58C14E52}">
      <mc:AlternateContent xmlns:x12ac="http://schemas.microsoft.com/office/spreadsheetml/2011/1/ac" xmlns:mc="http://schemas.openxmlformats.org/markup-compatibility/2006">
        <mc:Choice Requires="x12ac">
          <x12ac:list>igen,nem,"igen, de nem kíván élni vele"</x12ac:list>
        </mc:Choice>
        <mc:Fallback>
          <formula1>"igen,nem,igen, de nem kíván élni vele"</formula1>
        </mc:Fallback>
      </mc:AlternateContent>
    </dataValidation>
    <dataValidation type="date" allowBlank="1" showInputMessage="1" showErrorMessage="1" error="Kérjük az éééé.hh.nn dátumformátumot használja!_x000a_" sqref="D16:E25" xr:uid="{22EE4373-6585-4F2B-A08A-154E3B3254F5}">
      <formula1>43466</formula1>
      <formula2>45657</formula2>
    </dataValidation>
    <dataValidation type="decimal" allowBlank="1" showInputMessage="1" showErrorMessage="1" error="ÁFA levonási jog érvényesítése esetén az egyéb forrás valamint a támogatás terhére elszámolni kívánt összeg együtt nem haladhatja meg a nettó, egyéb esetben a bruttó összeget!" sqref="L16:L25" xr:uid="{E8D02F57-E0F7-4CE9-B309-D84A6AD648BF}">
      <formula1>0</formula1>
      <formula2>IF($E$8="igen",I16,K16)</formula2>
    </dataValidation>
    <dataValidation type="date" allowBlank="1" showInputMessage="1" showErrorMessage="1" error="A teljesítés dátuma a támogatási szerződésben meghatározott tevékenység időtartamán kívül nem eshet!" sqref="C16:C25" xr:uid="{080BA311-4396-4715-A9C1-78E0A405A18F}">
      <formula1>$E$7</formula1>
      <formula2>$I$7</formula2>
    </dataValidation>
    <dataValidation type="decimal" operator="greaterThanOrEqual" allowBlank="1" showInputMessage="1" showErrorMessage="1" error="Ebbe a cellába csak számot írhat!" sqref="I16:J25" xr:uid="{2156FE9E-2EA5-48D0-B94D-AB5406FA8552}">
      <formula1>0</formula1>
    </dataValidation>
    <dataValidation type="decimal" operator="greaterThan" allowBlank="1" showInputMessage="1" showErrorMessage="1" errorTitle="Hiba" error="Ebbe a cellába csak számot írhat!" sqref="E10:I10" xr:uid="{75EB6E30-35A8-424C-B630-5200027DACAF}">
      <formula1>0</formula1>
    </dataValidation>
    <dataValidation type="whole" operator="greaterThan" allowBlank="1" showInputMessage="1" showErrorMessage="1" errorTitle="Hiba" error="Ebbe a cellába csak számot írhat!" sqref="E9:I9" xr:uid="{2927D5AF-1348-44D3-BF2C-C82E05AB83C1}">
      <formula1>0</formula1>
    </dataValidation>
    <dataValidation type="decimal" operator="equal" allowBlank="1" showInputMessage="1" showErrorMessage="1" sqref="K16:K25" xr:uid="{B6991CD0-FC2E-4B8B-BA1E-A4AE556C51FC}">
      <formula1>I16+J16</formula1>
    </dataValidation>
  </dataValidations>
  <printOptions horizontalCentered="1"/>
  <pageMargins left="0.23622047244094491" right="0.23622047244094491" top="0.19685039370078741" bottom="0.15748031496062992" header="0.31496062992125984" footer="0.31496062992125984"/>
  <pageSetup paperSize="9" scale="4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93B1-6F9D-4237-902A-2D75295A26FE}">
  <dimension ref="A1:R52"/>
  <sheetViews>
    <sheetView tabSelected="1" zoomScale="80" zoomScaleNormal="80" workbookViewId="0"/>
  </sheetViews>
  <sheetFormatPr defaultColWidth="8.7265625" defaultRowHeight="14.5" x14ac:dyDescent="0.35"/>
  <cols>
    <col min="1" max="1" width="41.90625" style="98" bestFit="1" customWidth="1"/>
    <col min="2" max="2" width="17.26953125" style="113" customWidth="1"/>
    <col min="3" max="3" width="17.26953125" style="105" customWidth="1"/>
    <col min="4" max="4" width="4.54296875" style="100" customWidth="1"/>
    <col min="5" max="5" width="11.26953125" style="105" bestFit="1" customWidth="1"/>
    <col min="6" max="6" width="22.1796875" style="98" customWidth="1"/>
    <col min="7" max="7" width="4.54296875" style="98" customWidth="1"/>
    <col min="8" max="8" width="52" style="98" customWidth="1"/>
    <col min="9" max="11" width="16.1796875" style="105" customWidth="1"/>
    <col min="12" max="12" width="4.54296875" style="114" customWidth="1"/>
    <col min="13" max="13" width="10.6328125" style="114" customWidth="1"/>
    <col min="14" max="16384" width="8.7265625" style="98"/>
  </cols>
  <sheetData>
    <row r="1" spans="1:14" ht="16" customHeight="1" x14ac:dyDescent="0.35">
      <c r="A1" s="84" t="s">
        <v>47</v>
      </c>
      <c r="B1" s="142"/>
      <c r="C1" s="107">
        <f>'dologi költségek'!G9</f>
        <v>0</v>
      </c>
      <c r="H1" s="102" t="s">
        <v>48</v>
      </c>
      <c r="I1" s="93"/>
      <c r="J1" s="93"/>
      <c r="K1" s="93"/>
    </row>
    <row r="2" spans="1:14" ht="16" customHeight="1" x14ac:dyDescent="0.35">
      <c r="A2" s="84" t="s">
        <v>49</v>
      </c>
      <c r="B2" s="142"/>
      <c r="C2" s="107">
        <f>'dologi költségek'!G5</f>
        <v>0</v>
      </c>
      <c r="D2" s="101"/>
      <c r="I2" s="93"/>
      <c r="J2" s="93"/>
      <c r="K2" s="93"/>
    </row>
    <row r="3" spans="1:14" ht="16" customHeight="1" thickBot="1" x14ac:dyDescent="0.4">
      <c r="A3" s="84" t="s">
        <v>50</v>
      </c>
      <c r="B3" s="143"/>
      <c r="C3" s="108" t="str">
        <f>IF(AND('dologi költségek'!G6="",'dologi költségek'!K6="")=TRUE,"",IF(AND('dologi költségek'!G6="",'dologi költségek'!K6&lt;&gt;"")=TRUE," - "&amp;TEXT('dologi költségek'!K6,"éé.hh.nn."),IF(AND('dologi költségek'!G6&lt;&gt;"",'dologi költségek'!K6="")=TRUE,TEXT('dologi költségek'!G6,"éé.hh.nn."&amp;" - "),TEXT('dologi költségek'!G6,"éé.hh.nn.")&amp;" - "&amp;TEXT('dologi költségek'!K6,"éé.hh.nn."))))</f>
        <v/>
      </c>
      <c r="D3" s="101"/>
      <c r="H3" s="103" t="s">
        <v>51</v>
      </c>
      <c r="I3" s="104">
        <v>0.2</v>
      </c>
    </row>
    <row r="4" spans="1:14" ht="16" customHeight="1" thickBot="1" x14ac:dyDescent="0.4">
      <c r="A4" s="85" t="s">
        <v>52</v>
      </c>
      <c r="B4" s="144"/>
      <c r="C4" s="109">
        <f>'dologi költségek'!G11</f>
        <v>0</v>
      </c>
      <c r="D4" s="101"/>
      <c r="H4" s="152" t="s">
        <v>53</v>
      </c>
      <c r="I4" s="153">
        <f>I29</f>
        <v>0</v>
      </c>
      <c r="J4" s="153">
        <f>J29</f>
        <v>0</v>
      </c>
      <c r="K4" s="154">
        <f t="shared" ref="K4" si="0">I4-J4</f>
        <v>0</v>
      </c>
      <c r="L4" s="137"/>
      <c r="M4" s="137"/>
      <c r="N4" s="94"/>
    </row>
    <row r="5" spans="1:14" ht="16" thickBot="1" x14ac:dyDescent="0.4">
      <c r="A5" s="152" t="s">
        <v>54</v>
      </c>
      <c r="B5" s="167">
        <f>B9</f>
        <v>0</v>
      </c>
      <c r="C5" s="154">
        <f>C9</f>
        <v>0</v>
      </c>
      <c r="D5" s="99"/>
      <c r="H5" s="148" t="s">
        <v>55</v>
      </c>
      <c r="I5" s="149" t="s">
        <v>56</v>
      </c>
      <c r="J5" s="149" t="s">
        <v>57</v>
      </c>
      <c r="K5" s="149" t="s">
        <v>58</v>
      </c>
      <c r="L5" s="138"/>
    </row>
    <row r="6" spans="1:14" s="94" customFormat="1" ht="16" thickBot="1" x14ac:dyDescent="0.4">
      <c r="B6" s="213"/>
      <c r="D6" s="91"/>
      <c r="E6" s="92"/>
      <c r="F6" s="93"/>
      <c r="H6" s="47" t="s">
        <v>60</v>
      </c>
      <c r="I6" s="48">
        <f>SUM(I7:I8)</f>
        <v>0</v>
      </c>
      <c r="J6" s="48">
        <f>SUM(J7:J8)</f>
        <v>0</v>
      </c>
      <c r="K6" s="48">
        <f>SUM(K7:K8)</f>
        <v>0</v>
      </c>
      <c r="L6" s="95" t="s">
        <v>61</v>
      </c>
      <c r="M6" s="96">
        <f>$I$4*$I$3</f>
        <v>0</v>
      </c>
      <c r="N6" s="97" t="str">
        <f>"max."&amp;" "&amp;$I$3*100&amp;"%"</f>
        <v>max. 20%</v>
      </c>
    </row>
    <row r="7" spans="1:14" ht="16" thickBot="1" x14ac:dyDescent="0.4">
      <c r="A7" s="94"/>
      <c r="B7" s="213"/>
      <c r="C7" s="94"/>
      <c r="D7" s="91"/>
      <c r="E7" s="92"/>
      <c r="F7" s="93"/>
      <c r="H7" s="87" t="s">
        <v>133</v>
      </c>
      <c r="I7" s="106">
        <f>B12</f>
        <v>0</v>
      </c>
      <c r="J7" s="106">
        <f>C12</f>
        <v>0</v>
      </c>
      <c r="K7" s="89">
        <f>I7-J7</f>
        <v>0</v>
      </c>
    </row>
    <row r="8" spans="1:14" ht="16" thickBot="1" x14ac:dyDescent="0.4">
      <c r="A8" s="145" t="s">
        <v>59</v>
      </c>
      <c r="B8" s="146" t="s">
        <v>56</v>
      </c>
      <c r="C8" s="147" t="s">
        <v>57</v>
      </c>
      <c r="D8" s="91"/>
      <c r="E8" s="92"/>
      <c r="F8" s="93"/>
      <c r="H8" s="87" t="s">
        <v>134</v>
      </c>
      <c r="I8" s="106">
        <f t="shared" ref="I8:J8" si="1">B13</f>
        <v>0</v>
      </c>
      <c r="J8" s="106">
        <f t="shared" si="1"/>
        <v>0</v>
      </c>
      <c r="K8" s="89">
        <f t="shared" ref="K8" si="2">I8-J8</f>
        <v>0</v>
      </c>
    </row>
    <row r="9" spans="1:14" ht="16" thickBot="1" x14ac:dyDescent="0.4">
      <c r="A9" s="155" t="s">
        <v>35</v>
      </c>
      <c r="B9" s="156">
        <f>B10+B17+B38</f>
        <v>0</v>
      </c>
      <c r="C9" s="157">
        <f>C10+C17+C38</f>
        <v>0</v>
      </c>
      <c r="D9" s="95"/>
      <c r="E9" s="96"/>
      <c r="F9" s="97"/>
      <c r="H9" s="47" t="s">
        <v>62</v>
      </c>
      <c r="I9" s="48">
        <f>SUM(B15:B16)</f>
        <v>0</v>
      </c>
      <c r="J9" s="48">
        <f>SUM(C15:C16)</f>
        <v>0</v>
      </c>
      <c r="K9" s="48">
        <f>I9-J9</f>
        <v>0</v>
      </c>
      <c r="L9" s="95" t="s">
        <v>61</v>
      </c>
      <c r="M9" s="96">
        <f>$I$4*$I$3</f>
        <v>0</v>
      </c>
      <c r="N9" s="97" t="str">
        <f>"max."&amp;" "&amp;$I$3*100&amp;"%"</f>
        <v>max. 20%</v>
      </c>
    </row>
    <row r="10" spans="1:14" ht="14.5" customHeight="1" thickBot="1" x14ac:dyDescent="0.4">
      <c r="A10" s="44" t="s">
        <v>105</v>
      </c>
      <c r="B10" s="45">
        <f>SUM(B12:B13,B15:B16)</f>
        <v>0</v>
      </c>
      <c r="C10" s="46">
        <f>C11+C14</f>
        <v>0</v>
      </c>
      <c r="D10" s="95"/>
      <c r="E10" s="96"/>
      <c r="F10" s="97"/>
      <c r="H10" s="47" t="s">
        <v>63</v>
      </c>
      <c r="I10" s="48">
        <f>SUM(I11:I23)</f>
        <v>0</v>
      </c>
      <c r="J10" s="48">
        <f>SUM(J11:J23)</f>
        <v>0</v>
      </c>
      <c r="K10" s="48">
        <f>SUM(K11:K23)</f>
        <v>0</v>
      </c>
      <c r="L10" s="95" t="s">
        <v>61</v>
      </c>
      <c r="M10" s="96">
        <f>$I$4*$I$3</f>
        <v>0</v>
      </c>
      <c r="N10" s="97" t="str">
        <f>"max."&amp;" "&amp;$I$3*100&amp;"%"</f>
        <v>max. 20%</v>
      </c>
    </row>
    <row r="11" spans="1:14" ht="16" thickBot="1" x14ac:dyDescent="0.4">
      <c r="A11" s="49" t="s">
        <v>106</v>
      </c>
      <c r="B11" s="50"/>
      <c r="C11" s="51">
        <f>SUM(C12:C13)</f>
        <v>0</v>
      </c>
      <c r="D11" s="99"/>
      <c r="E11" s="92"/>
      <c r="F11" s="93"/>
      <c r="H11" s="87" t="s">
        <v>110</v>
      </c>
      <c r="I11" s="106">
        <f>B19</f>
        <v>0</v>
      </c>
      <c r="J11" s="106">
        <f>C19</f>
        <v>0</v>
      </c>
      <c r="K11" s="89">
        <f t="shared" ref="K11:K23" si="3">I11-J11</f>
        <v>0</v>
      </c>
    </row>
    <row r="12" spans="1:14" ht="15" customHeight="1" x14ac:dyDescent="0.35">
      <c r="A12" s="86" t="s">
        <v>139</v>
      </c>
      <c r="B12" s="82"/>
      <c r="C12" s="88">
        <f>SUMIFS('személyi költségek'!G:G,'személyi költségek'!B:B,$A$10,'személyi költségek'!C:C,A12)</f>
        <v>0</v>
      </c>
      <c r="D12" s="95"/>
      <c r="E12" s="435" t="s">
        <v>90</v>
      </c>
      <c r="F12" s="436"/>
      <c r="H12" s="87" t="s">
        <v>111</v>
      </c>
      <c r="I12" s="106">
        <f t="shared" ref="I12:J17" si="4">B20</f>
        <v>0</v>
      </c>
      <c r="J12" s="106">
        <f t="shared" si="4"/>
        <v>0</v>
      </c>
      <c r="K12" s="89">
        <f t="shared" si="3"/>
        <v>0</v>
      </c>
    </row>
    <row r="13" spans="1:14" ht="15" customHeight="1" thickBot="1" x14ac:dyDescent="0.4">
      <c r="A13" s="87" t="s">
        <v>140</v>
      </c>
      <c r="B13" s="81"/>
      <c r="C13" s="89">
        <f>SUMIFS('személyi költségek'!G:G,'személyi költségek'!B:B,$A$10,'személyi költségek'!C:C,A13)</f>
        <v>0</v>
      </c>
      <c r="D13" s="95"/>
      <c r="E13" s="437"/>
      <c r="F13" s="438"/>
      <c r="H13" s="87" t="s">
        <v>112</v>
      </c>
      <c r="I13" s="106">
        <f t="shared" si="4"/>
        <v>0</v>
      </c>
      <c r="J13" s="106">
        <f t="shared" si="4"/>
        <v>0</v>
      </c>
      <c r="K13" s="89">
        <f t="shared" si="3"/>
        <v>0</v>
      </c>
    </row>
    <row r="14" spans="1:14" ht="15" thickBot="1" x14ac:dyDescent="0.4">
      <c r="A14" s="49" t="s">
        <v>107</v>
      </c>
      <c r="B14" s="50"/>
      <c r="C14" s="51">
        <f>SUM(C15:C16)</f>
        <v>0</v>
      </c>
      <c r="D14" s="95"/>
      <c r="E14" s="437"/>
      <c r="F14" s="438"/>
      <c r="H14" s="87" t="s">
        <v>64</v>
      </c>
      <c r="I14" s="106">
        <f t="shared" si="4"/>
        <v>0</v>
      </c>
      <c r="J14" s="106">
        <f t="shared" si="4"/>
        <v>0</v>
      </c>
      <c r="K14" s="89">
        <f t="shared" si="3"/>
        <v>0</v>
      </c>
    </row>
    <row r="15" spans="1:14" ht="15" customHeight="1" x14ac:dyDescent="0.35">
      <c r="A15" s="87" t="s">
        <v>108</v>
      </c>
      <c r="B15" s="81"/>
      <c r="C15" s="88">
        <f>SUMIFS('személyi költségek'!G:G,'személyi költségek'!B:B,$A$10,'személyi költségek'!C:C,A15)</f>
        <v>0</v>
      </c>
      <c r="D15" s="95"/>
      <c r="E15" s="437"/>
      <c r="F15" s="438"/>
      <c r="H15" s="87" t="s">
        <v>65</v>
      </c>
      <c r="I15" s="106">
        <f t="shared" si="4"/>
        <v>0</v>
      </c>
      <c r="J15" s="106">
        <f t="shared" si="4"/>
        <v>0</v>
      </c>
      <c r="K15" s="89">
        <f t="shared" si="3"/>
        <v>0</v>
      </c>
    </row>
    <row r="16" spans="1:14" ht="15" customHeight="1" thickBot="1" x14ac:dyDescent="0.4">
      <c r="A16" s="87" t="s">
        <v>109</v>
      </c>
      <c r="B16" s="81"/>
      <c r="C16" s="89">
        <f>SUMIFS('személyi költségek'!G:G,'személyi költségek'!B:B,$A$10,'személyi költségek'!C:C,A16)</f>
        <v>0</v>
      </c>
      <c r="D16" s="95"/>
      <c r="E16" s="439"/>
      <c r="F16" s="440"/>
      <c r="H16" s="87" t="s">
        <v>113</v>
      </c>
      <c r="I16" s="106">
        <f t="shared" si="4"/>
        <v>0</v>
      </c>
      <c r="J16" s="106">
        <f t="shared" si="4"/>
        <v>0</v>
      </c>
      <c r="K16" s="89">
        <f t="shared" si="3"/>
        <v>0</v>
      </c>
    </row>
    <row r="17" spans="1:18" ht="16" thickBot="1" x14ac:dyDescent="0.4">
      <c r="A17" s="44" t="s">
        <v>129</v>
      </c>
      <c r="B17" s="45">
        <f>SUM(B19:B31,B33:B37)</f>
        <v>0</v>
      </c>
      <c r="C17" s="46">
        <f>C18+C32</f>
        <v>0</v>
      </c>
      <c r="D17" s="95"/>
      <c r="E17" s="96"/>
      <c r="F17" s="97"/>
      <c r="H17" s="87" t="s">
        <v>114</v>
      </c>
      <c r="I17" s="106">
        <f t="shared" si="4"/>
        <v>0</v>
      </c>
      <c r="J17" s="106">
        <f t="shared" si="4"/>
        <v>0</v>
      </c>
      <c r="K17" s="89">
        <f t="shared" si="3"/>
        <v>0</v>
      </c>
    </row>
    <row r="18" spans="1:18" ht="15" thickBot="1" x14ac:dyDescent="0.4">
      <c r="A18" s="49" t="s">
        <v>130</v>
      </c>
      <c r="B18" s="50"/>
      <c r="C18" s="51">
        <f>SUM(C19:C26)</f>
        <v>0</v>
      </c>
      <c r="D18" s="95"/>
      <c r="E18" s="96"/>
      <c r="F18" s="97"/>
      <c r="H18" s="87" t="s">
        <v>115</v>
      </c>
      <c r="I18" s="106">
        <f>SUM(B26:B31)</f>
        <v>0</v>
      </c>
      <c r="J18" s="106">
        <f>SUM(C26:C31)</f>
        <v>0</v>
      </c>
      <c r="K18" s="89">
        <f t="shared" si="3"/>
        <v>0</v>
      </c>
    </row>
    <row r="19" spans="1:18" ht="15" customHeight="1" x14ac:dyDescent="0.35">
      <c r="A19" s="87" t="s">
        <v>110</v>
      </c>
      <c r="B19" s="53"/>
      <c r="C19" s="119">
        <f>SUMIFS('dologi költségek'!N:N,'dologi költségek'!B:B,$A$18,'dologi költségek'!C:C,A19)</f>
        <v>0</v>
      </c>
      <c r="D19" s="95"/>
      <c r="E19" s="96"/>
      <c r="F19" s="97"/>
      <c r="H19" s="87" t="s">
        <v>117</v>
      </c>
      <c r="I19" s="106">
        <f>B33</f>
        <v>0</v>
      </c>
      <c r="J19" s="106">
        <f>C33</f>
        <v>0</v>
      </c>
      <c r="K19" s="89">
        <f t="shared" si="3"/>
        <v>0</v>
      </c>
    </row>
    <row r="20" spans="1:18" ht="15" customHeight="1" x14ac:dyDescent="0.35">
      <c r="A20" s="87" t="s">
        <v>141</v>
      </c>
      <c r="B20" s="53"/>
      <c r="C20" s="119">
        <f>SUMIFS('dologi költségek'!N:N,'dologi költségek'!B:B,$A$18,'dologi költségek'!C:C,A20)</f>
        <v>0</v>
      </c>
      <c r="D20" s="95"/>
      <c r="E20" s="96"/>
      <c r="F20" s="97"/>
      <c r="H20" s="87" t="s">
        <v>120</v>
      </c>
      <c r="I20" s="106">
        <f t="shared" ref="I20:J23" si="5">B34</f>
        <v>0</v>
      </c>
      <c r="J20" s="106">
        <f t="shared" si="5"/>
        <v>0</v>
      </c>
      <c r="K20" s="89">
        <f t="shared" si="3"/>
        <v>0</v>
      </c>
    </row>
    <row r="21" spans="1:18" ht="15" customHeight="1" x14ac:dyDescent="0.35">
      <c r="A21" s="87" t="s">
        <v>112</v>
      </c>
      <c r="B21" s="53"/>
      <c r="C21" s="119">
        <f>SUMIFS('dologi költségek'!N:N,'dologi költségek'!B:B,$A$18,'dologi költségek'!C:C,A21)</f>
        <v>0</v>
      </c>
      <c r="D21" s="95"/>
      <c r="E21" s="96"/>
      <c r="F21" s="97"/>
      <c r="H21" s="87" t="s">
        <v>118</v>
      </c>
      <c r="I21" s="106">
        <f t="shared" si="5"/>
        <v>0</v>
      </c>
      <c r="J21" s="106">
        <f t="shared" si="5"/>
        <v>0</v>
      </c>
      <c r="K21" s="89">
        <f t="shared" si="3"/>
        <v>0</v>
      </c>
    </row>
    <row r="22" spans="1:18" ht="15" customHeight="1" x14ac:dyDescent="0.35">
      <c r="A22" s="87" t="s">
        <v>64</v>
      </c>
      <c r="B22" s="53"/>
      <c r="C22" s="119">
        <f>SUMIFS('dologi költségek'!N:N,'dologi költségek'!B:B,$A$18,'dologi költségek'!C:C,A22)</f>
        <v>0</v>
      </c>
      <c r="D22" s="95"/>
      <c r="E22" s="96"/>
      <c r="F22" s="97"/>
      <c r="H22" s="87" t="s">
        <v>121</v>
      </c>
      <c r="I22" s="106">
        <f t="shared" si="5"/>
        <v>0</v>
      </c>
      <c r="J22" s="106">
        <f t="shared" si="5"/>
        <v>0</v>
      </c>
      <c r="K22" s="89">
        <f t="shared" si="3"/>
        <v>0</v>
      </c>
    </row>
    <row r="23" spans="1:18" ht="15" customHeight="1" thickBot="1" x14ac:dyDescent="0.4">
      <c r="A23" s="87" t="s">
        <v>65</v>
      </c>
      <c r="B23" s="53"/>
      <c r="C23" s="119">
        <f>SUMIFS('dologi költségek'!N:N,'dologi költségek'!B:B,$A$18,'dologi költségek'!C:C,A23)</f>
        <v>0</v>
      </c>
      <c r="D23" s="95"/>
      <c r="E23" s="96"/>
      <c r="F23" s="97"/>
      <c r="H23" s="87" t="s">
        <v>119</v>
      </c>
      <c r="I23" s="106">
        <f t="shared" si="5"/>
        <v>0</v>
      </c>
      <c r="J23" s="106">
        <f t="shared" si="5"/>
        <v>0</v>
      </c>
      <c r="K23" s="89">
        <f t="shared" si="3"/>
        <v>0</v>
      </c>
    </row>
    <row r="24" spans="1:18" ht="15" customHeight="1" thickBot="1" x14ac:dyDescent="0.4">
      <c r="A24" s="87" t="s">
        <v>113</v>
      </c>
      <c r="B24" s="53"/>
      <c r="C24" s="119">
        <f>SUMIFS('dologi költségek'!N:N,'dologi költségek'!B:B,$A$18,'dologi költségek'!C:C,A24)</f>
        <v>0</v>
      </c>
      <c r="D24" s="95"/>
      <c r="E24" s="96"/>
      <c r="F24" s="97"/>
      <c r="H24" s="47" t="s">
        <v>66</v>
      </c>
      <c r="I24" s="48">
        <f>SUM(I25:I28)</f>
        <v>0</v>
      </c>
      <c r="J24" s="48">
        <f>SUM(J25:J28)</f>
        <v>0</v>
      </c>
      <c r="K24" s="48">
        <f>SUM(K25:K28)</f>
        <v>0</v>
      </c>
      <c r="L24" s="95" t="s">
        <v>61</v>
      </c>
      <c r="M24" s="96">
        <f>$I$4*$I$3</f>
        <v>0</v>
      </c>
      <c r="N24" s="97" t="str">
        <f>"max."&amp;" "&amp;$I$3*100&amp;"%"</f>
        <v>max. 20%</v>
      </c>
    </row>
    <row r="25" spans="1:18" ht="15" customHeight="1" x14ac:dyDescent="0.35">
      <c r="A25" s="87" t="s">
        <v>114</v>
      </c>
      <c r="B25" s="53"/>
      <c r="C25" s="119">
        <f>SUMIFS('dologi költségek'!N:N,'dologi költségek'!B:B,$A$18,'dologi költségek'!C:C,A25)</f>
        <v>0</v>
      </c>
      <c r="D25" s="95"/>
      <c r="E25" s="96"/>
      <c r="F25" s="97"/>
      <c r="H25" s="87" t="s">
        <v>123</v>
      </c>
      <c r="I25" s="106">
        <f>B40</f>
        <v>0</v>
      </c>
      <c r="J25" s="106">
        <f>C40</f>
        <v>0</v>
      </c>
      <c r="K25" s="89">
        <f t="shared" ref="K25:K28" si="6">I25-J25</f>
        <v>0</v>
      </c>
    </row>
    <row r="26" spans="1:18" ht="15" customHeight="1" x14ac:dyDescent="0.35">
      <c r="A26" s="87" t="s">
        <v>115</v>
      </c>
      <c r="B26" s="53"/>
      <c r="C26" s="119">
        <f>SUMIFS('dologi költségek'!N:N,'dologi költségek'!B:B,$A$18,'dologi költségek'!C:C,A26)</f>
        <v>0</v>
      </c>
      <c r="D26" s="95"/>
      <c r="E26" s="96"/>
      <c r="F26" s="97"/>
      <c r="H26" s="87" t="s">
        <v>125</v>
      </c>
      <c r="I26" s="106">
        <f>B42</f>
        <v>0</v>
      </c>
      <c r="J26" s="106">
        <f>C42</f>
        <v>0</v>
      </c>
      <c r="K26" s="89">
        <f t="shared" si="6"/>
        <v>0</v>
      </c>
      <c r="O26" s="140"/>
    </row>
    <row r="27" spans="1:18" ht="15" customHeight="1" x14ac:dyDescent="0.35">
      <c r="A27" s="150"/>
      <c r="B27" s="53"/>
      <c r="C27" s="119"/>
      <c r="D27" s="95"/>
      <c r="E27" s="96"/>
      <c r="F27" s="97"/>
      <c r="H27" s="87" t="s">
        <v>126</v>
      </c>
      <c r="I27" s="106">
        <f t="shared" ref="I27:J28" si="7">B43</f>
        <v>0</v>
      </c>
      <c r="J27" s="106">
        <f t="shared" si="7"/>
        <v>0</v>
      </c>
      <c r="K27" s="89">
        <f t="shared" si="6"/>
        <v>0</v>
      </c>
      <c r="O27" s="140"/>
    </row>
    <row r="28" spans="1:18" ht="15" customHeight="1" thickBot="1" x14ac:dyDescent="0.4">
      <c r="A28" s="150"/>
      <c r="B28" s="53"/>
      <c r="C28" s="119"/>
      <c r="E28" s="96"/>
      <c r="F28" s="97"/>
      <c r="H28" s="90" t="s">
        <v>127</v>
      </c>
      <c r="I28" s="106">
        <f t="shared" si="7"/>
        <v>0</v>
      </c>
      <c r="J28" s="106">
        <f t="shared" si="7"/>
        <v>0</v>
      </c>
      <c r="K28" s="111">
        <f t="shared" si="6"/>
        <v>0</v>
      </c>
      <c r="O28" s="140"/>
    </row>
    <row r="29" spans="1:18" ht="15" customHeight="1" thickBot="1" x14ac:dyDescent="0.4">
      <c r="A29" s="150"/>
      <c r="B29" s="53"/>
      <c r="C29" s="119"/>
      <c r="D29" s="112"/>
      <c r="E29" s="96"/>
      <c r="F29" s="97"/>
      <c r="H29" s="44" t="s">
        <v>67</v>
      </c>
      <c r="I29" s="54">
        <f>SUM(I6,I9,I10,I24)</f>
        <v>0</v>
      </c>
      <c r="J29" s="54">
        <f>SUM(J6,J9,J10,J24)</f>
        <v>0</v>
      </c>
      <c r="K29" s="54">
        <f>SUM(K6,K9,K10,K24)</f>
        <v>0</v>
      </c>
      <c r="M29" s="139"/>
      <c r="N29" s="140"/>
      <c r="O29" s="140"/>
    </row>
    <row r="30" spans="1:18" ht="15" customHeight="1" x14ac:dyDescent="0.35">
      <c r="A30" s="150"/>
      <c r="B30" s="53"/>
      <c r="C30" s="119"/>
      <c r="D30" s="112" t="s">
        <v>68</v>
      </c>
      <c r="E30" s="96"/>
      <c r="F30" s="97"/>
      <c r="M30" s="139"/>
      <c r="N30" s="140"/>
      <c r="O30" s="140"/>
    </row>
    <row r="31" spans="1:18" ht="15" customHeight="1" thickBot="1" x14ac:dyDescent="0.4">
      <c r="A31" s="150"/>
      <c r="B31" s="53"/>
      <c r="C31" s="119"/>
      <c r="E31" s="96"/>
      <c r="F31" s="97"/>
      <c r="M31" s="139"/>
      <c r="N31" s="140"/>
      <c r="O31" s="141"/>
    </row>
    <row r="32" spans="1:18" ht="29.5" thickBot="1" x14ac:dyDescent="0.4">
      <c r="A32" s="49" t="s">
        <v>116</v>
      </c>
      <c r="B32" s="50"/>
      <c r="C32" s="211">
        <f>SUM(C33:C37)</f>
        <v>0</v>
      </c>
      <c r="D32" s="95" t="s">
        <v>61</v>
      </c>
      <c r="E32" s="212">
        <f>B9*10%</f>
        <v>0</v>
      </c>
      <c r="F32" s="110" t="s">
        <v>131</v>
      </c>
      <c r="K32" s="120"/>
      <c r="M32" s="139"/>
      <c r="N32" s="140"/>
      <c r="P32" s="140"/>
      <c r="Q32" s="140"/>
      <c r="R32" s="140"/>
    </row>
    <row r="33" spans="1:18" ht="15" customHeight="1" x14ac:dyDescent="0.35">
      <c r="A33" s="87" t="s">
        <v>117</v>
      </c>
      <c r="B33" s="53"/>
      <c r="C33" s="119">
        <f>SUMIFS('dologi költségek'!N:N,'dologi költségek'!B:B,$A$32,'dologi költségek'!C:C,A33)</f>
        <v>0</v>
      </c>
      <c r="D33" s="95"/>
      <c r="E33" s="96"/>
      <c r="F33" s="97"/>
      <c r="H33" s="122" t="s">
        <v>80</v>
      </c>
      <c r="I33" s="127"/>
      <c r="J33" s="128"/>
      <c r="K33" s="120"/>
      <c r="M33" s="139"/>
      <c r="N33" s="140"/>
      <c r="P33" s="140"/>
      <c r="Q33" s="140"/>
      <c r="R33" s="140"/>
    </row>
    <row r="34" spans="1:18" ht="15" customHeight="1" x14ac:dyDescent="0.35">
      <c r="A34" s="87" t="s">
        <v>120</v>
      </c>
      <c r="B34" s="53"/>
      <c r="C34" s="119">
        <f>SUMIFS('dologi költségek'!N:N,'dologi költségek'!B:B,$A$32,'dologi költségek'!C:C,A34)</f>
        <v>0</v>
      </c>
      <c r="D34" s="95"/>
      <c r="E34" s="96"/>
      <c r="F34" s="97"/>
      <c r="H34" s="121"/>
      <c r="I34" s="129" t="s">
        <v>101</v>
      </c>
      <c r="J34" s="124">
        <f>'dologi költségek'!N54</f>
        <v>0</v>
      </c>
      <c r="M34" s="139"/>
      <c r="N34" s="141"/>
      <c r="P34" s="140"/>
      <c r="Q34" s="140"/>
      <c r="R34" s="140"/>
    </row>
    <row r="35" spans="1:18" ht="15" customHeight="1" x14ac:dyDescent="0.35">
      <c r="A35" s="87" t="s">
        <v>118</v>
      </c>
      <c r="B35" s="53"/>
      <c r="C35" s="119">
        <f>SUMIFS('dologi költségek'!N:N,'dologi költségek'!B:B,$A$32,'dologi költségek'!C:C,A35)</f>
        <v>0</v>
      </c>
      <c r="D35" s="95"/>
      <c r="E35" s="96"/>
      <c r="F35" s="97"/>
      <c r="H35" s="121"/>
      <c r="I35" s="129" t="s">
        <v>102</v>
      </c>
      <c r="J35" s="124">
        <f>'személyi költségek'!G45</f>
        <v>0</v>
      </c>
      <c r="M35" s="139"/>
      <c r="N35" s="140"/>
      <c r="P35" s="140"/>
      <c r="Q35" s="140"/>
      <c r="R35" s="140"/>
    </row>
    <row r="36" spans="1:18" ht="15" customHeight="1" x14ac:dyDescent="0.35">
      <c r="A36" s="87" t="s">
        <v>121</v>
      </c>
      <c r="B36" s="53"/>
      <c r="C36" s="119">
        <f>SUMIFS('dologi költségek'!N:N,'dologi költségek'!B:B,$A$32,'dologi költségek'!C:C,A36)</f>
        <v>0</v>
      </c>
      <c r="D36" s="95"/>
      <c r="E36" s="96"/>
      <c r="F36" s="97"/>
      <c r="H36" s="130"/>
      <c r="I36" s="131" t="s">
        <v>69</v>
      </c>
      <c r="J36" s="132">
        <f>SUM(J34:J35)</f>
        <v>0</v>
      </c>
      <c r="N36" s="140"/>
      <c r="P36" s="140"/>
      <c r="Q36" s="140"/>
      <c r="R36" s="140"/>
    </row>
    <row r="37" spans="1:18" ht="16" thickBot="1" x14ac:dyDescent="0.4">
      <c r="A37" s="87" t="s">
        <v>119</v>
      </c>
      <c r="B37" s="53"/>
      <c r="C37" s="119">
        <f>SUMIFS('dologi költségek'!N:N,'dologi költségek'!B:B,$A$32,'dologi költségek'!C:C,A37)</f>
        <v>0</v>
      </c>
      <c r="D37" s="95"/>
      <c r="E37" s="96"/>
      <c r="F37" s="97"/>
      <c r="H37" s="133"/>
      <c r="I37" s="134"/>
      <c r="J37" s="135"/>
      <c r="N37" s="140"/>
      <c r="P37" s="141"/>
      <c r="Q37" s="141"/>
      <c r="R37" s="141"/>
    </row>
    <row r="38" spans="1:18" ht="30" customHeight="1" thickBot="1" x14ac:dyDescent="0.4">
      <c r="A38" s="44" t="s">
        <v>128</v>
      </c>
      <c r="B38" s="45">
        <f>SUM(B40,B42:B44)</f>
        <v>0</v>
      </c>
      <c r="C38" s="46">
        <f>C39+C41</f>
        <v>0</v>
      </c>
      <c r="D38" s="95" t="s">
        <v>61</v>
      </c>
      <c r="E38" s="96">
        <v>50000000</v>
      </c>
      <c r="F38" s="97"/>
      <c r="H38" s="433" t="s">
        <v>70</v>
      </c>
      <c r="I38" s="434"/>
      <c r="J38" s="151">
        <f>J29-J36</f>
        <v>0</v>
      </c>
      <c r="N38" s="140"/>
    </row>
    <row r="39" spans="1:18" ht="15" thickBot="1" x14ac:dyDescent="0.4">
      <c r="A39" s="49" t="s">
        <v>122</v>
      </c>
      <c r="B39" s="50"/>
      <c r="C39" s="51">
        <f>SUM(C40)</f>
        <v>0</v>
      </c>
      <c r="D39" s="95"/>
      <c r="E39" s="96"/>
      <c r="F39" s="97"/>
      <c r="H39" s="121"/>
      <c r="I39" s="136"/>
      <c r="J39" s="126"/>
    </row>
    <row r="40" spans="1:18" ht="15" customHeight="1" thickBot="1" x14ac:dyDescent="0.4">
      <c r="A40" s="115" t="s">
        <v>123</v>
      </c>
      <c r="B40" s="52"/>
      <c r="C40" s="89">
        <f>SUMIFS('dologi költségek'!N:N,'dologi költségek'!B:B,$A$38,'dologi költségek'!C:C,A40)</f>
        <v>0</v>
      </c>
      <c r="D40" s="95"/>
      <c r="E40" s="96"/>
      <c r="F40" s="97"/>
      <c r="H40" s="424" t="s">
        <v>99</v>
      </c>
      <c r="I40" s="428"/>
      <c r="J40" s="425"/>
    </row>
    <row r="41" spans="1:18" ht="15" thickBot="1" x14ac:dyDescent="0.4">
      <c r="A41" s="49" t="s">
        <v>124</v>
      </c>
      <c r="B41" s="50"/>
      <c r="C41" s="51">
        <f>SUM(C42:C44)</f>
        <v>0</v>
      </c>
      <c r="D41" s="95"/>
      <c r="E41" s="96"/>
      <c r="F41" s="97"/>
      <c r="H41" s="429"/>
      <c r="I41" s="430"/>
      <c r="J41" s="431"/>
    </row>
    <row r="42" spans="1:18" ht="15" customHeight="1" thickBot="1" x14ac:dyDescent="0.4">
      <c r="A42" s="115" t="s">
        <v>125</v>
      </c>
      <c r="B42" s="55"/>
      <c r="C42" s="117">
        <f>SUMIFS('dologi költségek'!N:N,'dologi költségek'!B:B,$A$38,'dologi költségek'!C:C,A42)</f>
        <v>0</v>
      </c>
      <c r="D42" s="95"/>
      <c r="F42" s="97"/>
      <c r="H42" s="426"/>
      <c r="I42" s="432"/>
      <c r="J42" s="427"/>
    </row>
    <row r="43" spans="1:18" ht="15" customHeight="1" x14ac:dyDescent="0.35">
      <c r="A43" s="115" t="s">
        <v>126</v>
      </c>
      <c r="B43" s="55"/>
      <c r="C43" s="117">
        <f>SUMIFS('dologi költségek'!N:N,'dologi költségek'!B:B,$A$38,'dologi költségek'!C:C,A43)</f>
        <v>0</v>
      </c>
      <c r="D43" s="95"/>
      <c r="F43" s="97"/>
    </row>
    <row r="44" spans="1:18" ht="15" customHeight="1" thickBot="1" x14ac:dyDescent="0.4">
      <c r="A44" s="116" t="s">
        <v>127</v>
      </c>
      <c r="B44" s="56"/>
      <c r="C44" s="118">
        <f>SUMIFS('dologi költségek'!N:N,'dologi költségek'!B:B,$A$38,'dologi költségek'!C:C,A44)</f>
        <v>0</v>
      </c>
      <c r="D44" s="95"/>
      <c r="F44" s="97"/>
    </row>
    <row r="45" spans="1:18" ht="14.5" customHeight="1" x14ac:dyDescent="0.35">
      <c r="H45" s="122" t="s">
        <v>71</v>
      </c>
      <c r="I45" s="123"/>
    </row>
    <row r="46" spans="1:18" x14ac:dyDescent="0.35">
      <c r="H46" s="125" t="s">
        <v>72</v>
      </c>
      <c r="I46" s="124">
        <f>SUM(B12:B13,B15:B16,B19:B31,B33:B37,B40,B42:B44)</f>
        <v>0</v>
      </c>
    </row>
    <row r="47" spans="1:18" ht="14.5" customHeight="1" x14ac:dyDescent="0.35">
      <c r="H47" s="125" t="s">
        <v>73</v>
      </c>
      <c r="I47" s="124">
        <f>'dologi költségek'!G8</f>
        <v>0</v>
      </c>
    </row>
    <row r="48" spans="1:18" ht="15" thickBot="1" x14ac:dyDescent="0.4">
      <c r="H48" s="121"/>
      <c r="I48" s="126"/>
    </row>
    <row r="49" spans="8:9" ht="31.5" thickBot="1" x14ac:dyDescent="0.4">
      <c r="H49" s="214" t="s">
        <v>74</v>
      </c>
      <c r="I49" s="151">
        <f>I47-I46</f>
        <v>0</v>
      </c>
    </row>
    <row r="50" spans="8:9" ht="15" thickBot="1" x14ac:dyDescent="0.4">
      <c r="H50" s="121"/>
      <c r="I50" s="126"/>
    </row>
    <row r="51" spans="8:9" x14ac:dyDescent="0.35">
      <c r="H51" s="424" t="s">
        <v>75</v>
      </c>
      <c r="I51" s="425"/>
    </row>
    <row r="52" spans="8:9" ht="15" thickBot="1" x14ac:dyDescent="0.4">
      <c r="H52" s="426"/>
      <c r="I52" s="427"/>
    </row>
  </sheetData>
  <sheetProtection algorithmName="SHA-512" hashValue="WM7SdO8Iw83SHJN0B+28CXTap4+XK1mnl3Hn9K8st/78E6Ej6+kr6xKIiYcFcwQoidVKHszNWlv+pUbfQQvurQ==" saltValue="lK0RbYJw+wQLcoQycwqs2g==" spinCount="100000" sheet="1" formatColumns="0" formatRows="0" insertRows="0"/>
  <protectedRanges>
    <protectedRange sqref="I50 I46:I47 B55:B1048576 B1:B4 B7:B48" name="TERV"/>
  </protectedRanges>
  <mergeCells count="4">
    <mergeCell ref="H51:I52"/>
    <mergeCell ref="H40:J42"/>
    <mergeCell ref="H38:I38"/>
    <mergeCell ref="E12:F16"/>
  </mergeCells>
  <conditionalFormatting sqref="K6">
    <cfRule type="cellIs" dxfId="14" priority="12" operator="lessThan">
      <formula>M6*-1</formula>
    </cfRule>
    <cfRule type="cellIs" dxfId="13" priority="13" operator="greaterThan">
      <formula>M6</formula>
    </cfRule>
  </conditionalFormatting>
  <conditionalFormatting sqref="K9">
    <cfRule type="cellIs" dxfId="12" priority="10" operator="lessThan">
      <formula>M9*-1</formula>
    </cfRule>
    <cfRule type="cellIs" dxfId="11" priority="11" operator="greaterThan">
      <formula>M9</formula>
    </cfRule>
  </conditionalFormatting>
  <conditionalFormatting sqref="K10">
    <cfRule type="cellIs" dxfId="10" priority="8" operator="lessThan">
      <formula>M10*-1</formula>
    </cfRule>
    <cfRule type="cellIs" dxfId="9" priority="9" operator="greaterThan">
      <formula>M10</formula>
    </cfRule>
  </conditionalFormatting>
  <conditionalFormatting sqref="K24">
    <cfRule type="cellIs" dxfId="8" priority="6" operator="lessThan">
      <formula>M24*-1</formula>
    </cfRule>
    <cfRule type="cellIs" dxfId="7" priority="7" operator="greaterThan">
      <formula>M24</formula>
    </cfRule>
  </conditionalFormatting>
  <conditionalFormatting sqref="J38">
    <cfRule type="cellIs" dxfId="6" priority="5" operator="notEqual">
      <formula>0</formula>
    </cfRule>
  </conditionalFormatting>
  <conditionalFormatting sqref="K29">
    <cfRule type="cellIs" dxfId="5" priority="4" operator="lessThan">
      <formula>0</formula>
    </cfRule>
  </conditionalFormatting>
  <conditionalFormatting sqref="I49">
    <cfRule type="cellIs" dxfId="4" priority="3" operator="notEqual">
      <formula>0</formula>
    </cfRule>
  </conditionalFormatting>
  <conditionalFormatting sqref="C38">
    <cfRule type="cellIs" dxfId="3" priority="2" operator="greaterThan">
      <formula>E38</formula>
    </cfRule>
  </conditionalFormatting>
  <conditionalFormatting sqref="C32">
    <cfRule type="cellIs" dxfId="2" priority="1" operator="greaterThan">
      <formula>E32</formula>
    </cfRule>
  </conditionalFormatting>
  <dataValidations count="1">
    <dataValidation type="whole" allowBlank="1" showInputMessage="1" showErrorMessage="1" errorTitle="Hiba" error="Ebbe a cellába csak számot írhat!" sqref="B9:B44" xr:uid="{8E69DF94-D04D-45B3-B8E6-2F1F37D6D06E}">
      <formula1>0</formula1>
      <formula2>50000000000</formula2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68" orientation="portrait" r:id="rId1"/>
  <ignoredErrors>
    <ignoredError sqref="B5 B9 B10:B38" unlockedFormula="1"/>
    <ignoredError sqref="K10 K24 C14 C41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6D13-DA26-4092-8046-5485390F88C9}">
  <dimension ref="A1:N200"/>
  <sheetViews>
    <sheetView zoomScaleNormal="100" workbookViewId="0">
      <pane xSplit="1" ySplit="2" topLeftCell="B8" activePane="bottomRight" state="frozen"/>
      <selection sqref="A1:I4"/>
      <selection pane="topRight" sqref="A1:I4"/>
      <selection pane="bottomLeft" sqref="A1:I4"/>
      <selection pane="bottomRight" activeCell="I8" sqref="I8"/>
    </sheetView>
  </sheetViews>
  <sheetFormatPr defaultRowHeight="14.5" x14ac:dyDescent="0.35"/>
  <cols>
    <col min="1" max="1" width="16.08984375" style="455" customWidth="1"/>
    <col min="2" max="2" width="29.6328125" style="456" customWidth="1"/>
    <col min="3" max="5" width="13.7265625" style="444" customWidth="1"/>
    <col min="6" max="8" width="15.26953125" style="445" customWidth="1"/>
    <col min="9" max="9" width="18.90625" style="445" customWidth="1"/>
    <col min="10" max="12" width="8.7265625" style="443"/>
    <col min="13" max="13" width="4" style="448" customWidth="1"/>
    <col min="14" max="14" width="8.7265625" style="448"/>
    <col min="15" max="16384" width="8.7265625" style="443"/>
  </cols>
  <sheetData>
    <row r="1" spans="1:14" ht="15" thickBot="1" x14ac:dyDescent="0.4">
      <c r="A1" s="441" t="s">
        <v>179</v>
      </c>
      <c r="B1" s="442" t="str">
        <f>IF('dologi költségek'!G7="","ÁFA nyilatkozat mező nincs kitöltve!",'dologi költségek'!G7)</f>
        <v>ÁFA nyilatkozat mező nincs kitöltve!</v>
      </c>
      <c r="C1" s="443"/>
      <c r="D1" s="443"/>
      <c r="F1" s="443"/>
      <c r="H1" s="446" t="s">
        <v>180</v>
      </c>
      <c r="I1" s="447" t="str">
        <f>IF('egyéb forrás költségei'!E8='dologi költségek'!G7,"IGEN","NEM!!")</f>
        <v>IGEN</v>
      </c>
      <c r="M1" s="448" t="s">
        <v>181</v>
      </c>
      <c r="N1" s="448" t="s">
        <v>182</v>
      </c>
    </row>
    <row r="2" spans="1:14" ht="44" thickBot="1" x14ac:dyDescent="0.4">
      <c r="A2" s="449" t="s">
        <v>137</v>
      </c>
      <c r="B2" s="236" t="s">
        <v>138</v>
      </c>
      <c r="C2" s="238" t="s">
        <v>160</v>
      </c>
      <c r="D2" s="238" t="s">
        <v>142</v>
      </c>
      <c r="E2" s="450" t="s">
        <v>161</v>
      </c>
      <c r="F2" s="451" t="s">
        <v>183</v>
      </c>
      <c r="G2" s="452" t="s">
        <v>184</v>
      </c>
      <c r="H2" s="453" t="s">
        <v>185</v>
      </c>
      <c r="I2" s="454" t="s">
        <v>186</v>
      </c>
      <c r="M2" s="448" t="s">
        <v>187</v>
      </c>
      <c r="N2" s="448" t="s">
        <v>188</v>
      </c>
    </row>
    <row r="3" spans="1:14" x14ac:dyDescent="0.35">
      <c r="B3" s="456" t="str">
        <f>IF(A3="","",IFERROR(VLOOKUP($A3,'dologi költségek'!$D:$M,5,0),VLOOKUP($A3,'egyéb forrás költségei'!$B:$M,5,0)))</f>
        <v/>
      </c>
      <c r="C3" s="444" t="str">
        <f>IF(A3="","",IFERROR(VLOOKUP($A3,'dologi költségek'!$D:$M,8,0),VLOOKUP($A3,'egyéb forrás költségei'!$B:$M,8,0)))</f>
        <v/>
      </c>
      <c r="D3" s="444" t="str">
        <f>IF(A3="","",IFERROR(VLOOKUP($A3,'dologi költségek'!$D:$M,9,0),VLOOKUP($A3,'egyéb forrás költségei'!$B:$M,9,0)))</f>
        <v/>
      </c>
      <c r="E3" s="444" t="str">
        <f>IF(A3="","",IFERROR(VLOOKUP($A3,'dologi költségek'!$D:$M,10,0),VLOOKUP($A3,'egyéb forrás költségei'!$B:$M,10,0)))</f>
        <v/>
      </c>
      <c r="F3" s="457" t="str">
        <f>IF(A3="","",SUMIF('egyéb forrás költségei'!$B:$B,$A3,'egyéb forrás költségei'!L:L))</f>
        <v/>
      </c>
      <c r="G3" s="458" t="str">
        <f>IF(A3="","",SUMIF('dologi költségek'!$D:$D,$A3,'dologi költségek'!N:N))</f>
        <v/>
      </c>
      <c r="H3" s="459" t="str">
        <f>IF(A3="","",SUM(F3:G3))</f>
        <v/>
      </c>
      <c r="I3" s="460" t="str">
        <f>IFERROR(IF(A3="","",IF($B$1="igen",H3-C3,H3-E3)),"")</f>
        <v/>
      </c>
      <c r="M3" s="448" t="s">
        <v>189</v>
      </c>
      <c r="N3" s="448" t="s">
        <v>190</v>
      </c>
    </row>
    <row r="4" spans="1:14" x14ac:dyDescent="0.35">
      <c r="B4" s="456" t="str">
        <f>IF(A4="","",IFERROR(VLOOKUP($A4,'dologi költségek'!$D:$M,5,0),VLOOKUP($A4,'egyéb forrás költségei'!$B:$M,5,0)))</f>
        <v/>
      </c>
      <c r="C4" s="444" t="str">
        <f>IF(A4="","",IFERROR(VLOOKUP($A4,'dologi költségek'!$D:$M,8,0),VLOOKUP($A4,'egyéb forrás költségei'!$B:$M,8,0)))</f>
        <v/>
      </c>
      <c r="D4" s="444" t="str">
        <f>IF(A4="","",IFERROR(VLOOKUP($A4,'dologi költségek'!$D:$M,9,0),VLOOKUP($A4,'egyéb forrás költségei'!$B:$M,9,0)))</f>
        <v/>
      </c>
      <c r="E4" s="444" t="str">
        <f>IF(A4="","",IFERROR(VLOOKUP($A4,'dologi költségek'!$D:$M,10,0),VLOOKUP($A4,'egyéb forrás költségei'!$B:$M,10,0)))</f>
        <v/>
      </c>
      <c r="F4" s="457" t="str">
        <f>IF(A4="","",SUMIF('egyéb forrás költségei'!$B:$B,$A4,'egyéb forrás költségei'!L:L))</f>
        <v/>
      </c>
      <c r="G4" s="458" t="str">
        <f>IF(A4="","",SUMIF('dologi költségek'!$D:$D,$A4,'dologi költségek'!N:N))</f>
        <v/>
      </c>
      <c r="H4" s="459" t="str">
        <f t="shared" ref="H4:H67" si="0">IF(A4="","",SUM(F4:G4))</f>
        <v/>
      </c>
      <c r="I4" s="461" t="str">
        <f t="shared" ref="I4:I67" si="1">IFERROR(IF(A4="","",IF($B$1="igen",H4-C4,H4-E4)),"")</f>
        <v/>
      </c>
      <c r="M4" s="448" t="s">
        <v>191</v>
      </c>
      <c r="N4" s="448" t="s">
        <v>192</v>
      </c>
    </row>
    <row r="5" spans="1:14" x14ac:dyDescent="0.35">
      <c r="A5" s="462"/>
      <c r="B5" s="456" t="str">
        <f>IF(A5="","",IFERROR(VLOOKUP($A5,'dologi költségek'!$D:$M,5,0),VLOOKUP($A5,'egyéb forrás költségei'!$B:$M,5,0)))</f>
        <v/>
      </c>
      <c r="C5" s="444" t="str">
        <f>IF(A5="","",IFERROR(VLOOKUP($A5,'dologi költségek'!$D:$M,8,0),VLOOKUP($A5,'egyéb forrás költségei'!$B:$M,8,0)))</f>
        <v/>
      </c>
      <c r="D5" s="444" t="str">
        <f>IF(A5="","",IFERROR(VLOOKUP($A5,'dologi költségek'!$D:$M,9,0),VLOOKUP($A5,'egyéb forrás költségei'!$B:$M,9,0)))</f>
        <v/>
      </c>
      <c r="E5" s="444" t="str">
        <f>IF(A5="","",IFERROR(VLOOKUP($A5,'dologi költségek'!$D:$M,10,0),VLOOKUP($A5,'egyéb forrás költségei'!$B:$M,10,0)))</f>
        <v/>
      </c>
      <c r="F5" s="457" t="str">
        <f>IF(A5="","",SUMIF('egyéb forrás költségei'!$B:$B,$A5,'egyéb forrás költségei'!L:L))</f>
        <v/>
      </c>
      <c r="G5" s="458" t="str">
        <f>IF(A5="","",SUMIF('dologi költségek'!$D:$D,$A5,'dologi költségek'!N:N))</f>
        <v/>
      </c>
      <c r="H5" s="459" t="str">
        <f t="shared" si="0"/>
        <v/>
      </c>
      <c r="I5" s="461" t="str">
        <f t="shared" si="1"/>
        <v/>
      </c>
      <c r="M5" s="448" t="s">
        <v>193</v>
      </c>
      <c r="N5" s="448" t="s">
        <v>194</v>
      </c>
    </row>
    <row r="6" spans="1:14" x14ac:dyDescent="0.35">
      <c r="B6" s="456" t="str">
        <f>IF(A6="","",IFERROR(VLOOKUP($A6,'dologi költségek'!$D:$M,5,0),VLOOKUP($A6,'egyéb forrás költségei'!$B:$M,5,0)))</f>
        <v/>
      </c>
      <c r="C6" s="444" t="str">
        <f>IF(A6="","",IFERROR(VLOOKUP($A6,'dologi költségek'!$D:$M,8,0),VLOOKUP($A6,'egyéb forrás költségei'!$B:$M,8,0)))</f>
        <v/>
      </c>
      <c r="D6" s="444" t="str">
        <f>IF(A6="","",IFERROR(VLOOKUP($A6,'dologi költségek'!$D:$M,9,0),VLOOKUP($A6,'egyéb forrás költségei'!$B:$M,9,0)))</f>
        <v/>
      </c>
      <c r="E6" s="444" t="str">
        <f>IF(A6="","",IFERROR(VLOOKUP($A6,'dologi költségek'!$D:$M,10,0),VLOOKUP($A6,'egyéb forrás költségei'!$B:$M,10,0)))</f>
        <v/>
      </c>
      <c r="F6" s="457" t="str">
        <f>IF(A6="","",SUMIF('egyéb forrás költségei'!$B:$B,$A6,'egyéb forrás költségei'!L:L))</f>
        <v/>
      </c>
      <c r="G6" s="458" t="str">
        <f>IF(A6="","",SUMIF('dologi költségek'!$D:$D,$A6,'dologi költségek'!N:N))</f>
        <v/>
      </c>
      <c r="H6" s="459" t="str">
        <f t="shared" si="0"/>
        <v/>
      </c>
      <c r="I6" s="461" t="str">
        <f t="shared" si="1"/>
        <v/>
      </c>
    </row>
    <row r="7" spans="1:14" x14ac:dyDescent="0.35">
      <c r="B7" s="456" t="str">
        <f>IF(A7="","",IFERROR(VLOOKUP($A7,'dologi költségek'!$D:$M,5,0),VLOOKUP($A7,'egyéb forrás költségei'!$B:$M,5,0)))</f>
        <v/>
      </c>
      <c r="C7" s="444" t="str">
        <f>IF(A7="","",IFERROR(VLOOKUP($A7,'dologi költségek'!$D:$M,8,0),VLOOKUP($A7,'egyéb forrás költségei'!$B:$M,8,0)))</f>
        <v/>
      </c>
      <c r="D7" s="444" t="str">
        <f>IF(A7="","",IFERROR(VLOOKUP($A7,'dologi költségek'!$D:$M,9,0),VLOOKUP($A7,'egyéb forrás költségei'!$B:$M,9,0)))</f>
        <v/>
      </c>
      <c r="E7" s="444" t="str">
        <f>IF(A7="","",IFERROR(VLOOKUP($A7,'dologi költségek'!$D:$M,10,0),VLOOKUP($A7,'egyéb forrás költségei'!$B:$M,10,0)))</f>
        <v/>
      </c>
      <c r="F7" s="457" t="str">
        <f>IF(A7="","",SUMIF('egyéb forrás költségei'!$B:$B,$A7,'egyéb forrás költségei'!L:L))</f>
        <v/>
      </c>
      <c r="G7" s="458" t="str">
        <f>IF(A7="","",SUMIF('dologi költségek'!$D:$D,$A7,'dologi költségek'!N:N))</f>
        <v/>
      </c>
      <c r="H7" s="459" t="str">
        <f t="shared" si="0"/>
        <v/>
      </c>
      <c r="I7" s="461" t="str">
        <f t="shared" si="1"/>
        <v/>
      </c>
    </row>
    <row r="8" spans="1:14" x14ac:dyDescent="0.35">
      <c r="B8" s="456" t="str">
        <f>IF(A8="","",IFERROR(VLOOKUP($A8,'dologi költségek'!$D:$M,5,0),VLOOKUP($A8,'egyéb forrás költségei'!$B:$M,5,0)))</f>
        <v/>
      </c>
      <c r="C8" s="444" t="str">
        <f>IF(A8="","",IFERROR(VLOOKUP($A8,'dologi költségek'!$D:$M,8,0),VLOOKUP($A8,'egyéb forrás költségei'!$B:$M,8,0)))</f>
        <v/>
      </c>
      <c r="D8" s="444" t="str">
        <f>IF(A8="","",IFERROR(VLOOKUP($A8,'dologi költségek'!$D:$M,9,0),VLOOKUP($A8,'egyéb forrás költségei'!$B:$M,9,0)))</f>
        <v/>
      </c>
      <c r="E8" s="444" t="str">
        <f>IF(A8="","",IFERROR(VLOOKUP($A8,'dologi költségek'!$D:$M,10,0),VLOOKUP($A8,'egyéb forrás költségei'!$B:$M,10,0)))</f>
        <v/>
      </c>
      <c r="F8" s="457" t="str">
        <f>IF(A8="","",SUMIF('egyéb forrás költségei'!$B:$B,$A8,'egyéb forrás költségei'!L:L))</f>
        <v/>
      </c>
      <c r="G8" s="458" t="str">
        <f>IF(A8="","",SUMIF('dologi költségek'!$D:$D,$A8,'dologi költségek'!N:N))</f>
        <v/>
      </c>
      <c r="H8" s="459" t="str">
        <f t="shared" si="0"/>
        <v/>
      </c>
      <c r="I8" s="461" t="str">
        <f t="shared" si="1"/>
        <v/>
      </c>
    </row>
    <row r="9" spans="1:14" x14ac:dyDescent="0.35">
      <c r="B9" s="456" t="str">
        <f>IF(A9="","",IFERROR(VLOOKUP($A9,'dologi költségek'!$D:$M,5,0),VLOOKUP($A9,'egyéb forrás költségei'!$B:$M,5,0)))</f>
        <v/>
      </c>
      <c r="C9" s="444" t="str">
        <f>IF(A9="","",IFERROR(VLOOKUP($A9,'dologi költségek'!$D:$M,8,0),VLOOKUP($A9,'egyéb forrás költségei'!$B:$M,8,0)))</f>
        <v/>
      </c>
      <c r="D9" s="444" t="str">
        <f>IF(A9="","",IFERROR(VLOOKUP($A9,'dologi költségek'!$D:$M,9,0),VLOOKUP($A9,'egyéb forrás költségei'!$B:$M,9,0)))</f>
        <v/>
      </c>
      <c r="E9" s="444" t="str">
        <f>IF(A9="","",IFERROR(VLOOKUP($A9,'dologi költségek'!$D:$M,10,0),VLOOKUP($A9,'egyéb forrás költségei'!$B:$M,10,0)))</f>
        <v/>
      </c>
      <c r="F9" s="457" t="str">
        <f>IF(A9="","",SUMIF('egyéb forrás költségei'!$B:$B,$A9,'egyéb forrás költségei'!L:L))</f>
        <v/>
      </c>
      <c r="G9" s="458" t="str">
        <f>IF(A9="","",SUMIF('dologi költségek'!$D:$D,$A9,'dologi költségek'!N:N))</f>
        <v/>
      </c>
      <c r="H9" s="459" t="str">
        <f t="shared" si="0"/>
        <v/>
      </c>
      <c r="I9" s="461" t="str">
        <f t="shared" si="1"/>
        <v/>
      </c>
    </row>
    <row r="10" spans="1:14" x14ac:dyDescent="0.35">
      <c r="B10" s="456" t="str">
        <f>IF(A10="","",IFERROR(VLOOKUP($A10,'dologi költségek'!$D:$M,5,0),VLOOKUP($A10,'egyéb forrás költségei'!$B:$M,5,0)))</f>
        <v/>
      </c>
      <c r="C10" s="444" t="str">
        <f>IF(A10="","",IFERROR(VLOOKUP($A10,'dologi költségek'!$D:$M,8,0),VLOOKUP($A10,'egyéb forrás költségei'!$B:$M,8,0)))</f>
        <v/>
      </c>
      <c r="D10" s="444" t="str">
        <f>IF(A10="","",IFERROR(VLOOKUP($A10,'dologi költségek'!$D:$M,9,0),VLOOKUP($A10,'egyéb forrás költségei'!$B:$M,9,0)))</f>
        <v/>
      </c>
      <c r="E10" s="444" t="str">
        <f>IF(A10="","",IFERROR(VLOOKUP($A10,'dologi költségek'!$D:$M,10,0),VLOOKUP($A10,'egyéb forrás költségei'!$B:$M,10,0)))</f>
        <v/>
      </c>
      <c r="F10" s="457" t="str">
        <f>IF(A10="","",SUMIF('egyéb forrás költségei'!$B:$B,$A10,'egyéb forrás költségei'!L:L))</f>
        <v/>
      </c>
      <c r="G10" s="458" t="str">
        <f>IF(A10="","",SUMIF('dologi költségek'!$D:$D,$A10,'dologi költségek'!N:N))</f>
        <v/>
      </c>
      <c r="H10" s="459" t="str">
        <f t="shared" si="0"/>
        <v/>
      </c>
      <c r="I10" s="461" t="str">
        <f t="shared" si="1"/>
        <v/>
      </c>
    </row>
    <row r="11" spans="1:14" x14ac:dyDescent="0.35">
      <c r="B11" s="456" t="str">
        <f>IF(A11="","",IFERROR(VLOOKUP($A11,'dologi költségek'!$D:$M,5,0),VLOOKUP($A11,'egyéb forrás költségei'!$B:$M,5,0)))</f>
        <v/>
      </c>
      <c r="C11" s="444" t="str">
        <f>IF(A11="","",IFERROR(VLOOKUP($A11,'dologi költségek'!$D:$M,8,0),VLOOKUP($A11,'egyéb forrás költségei'!$B:$M,8,0)))</f>
        <v/>
      </c>
      <c r="D11" s="444" t="str">
        <f>IF(A11="","",IFERROR(VLOOKUP($A11,'dologi költségek'!$D:$M,9,0),VLOOKUP($A11,'egyéb forrás költségei'!$B:$M,9,0)))</f>
        <v/>
      </c>
      <c r="E11" s="444" t="str">
        <f>IF(A11="","",IFERROR(VLOOKUP($A11,'dologi költségek'!$D:$M,10,0),VLOOKUP($A11,'egyéb forrás költségei'!$B:$M,10,0)))</f>
        <v/>
      </c>
      <c r="F11" s="457" t="str">
        <f>IF(A11="","",SUMIF('egyéb forrás költségei'!$B:$B,$A11,'egyéb forrás költségei'!L:L))</f>
        <v/>
      </c>
      <c r="G11" s="458" t="str">
        <f>IF(A11="","",SUMIF('dologi költségek'!$D:$D,$A11,'dologi költségek'!N:N))</f>
        <v/>
      </c>
      <c r="H11" s="459" t="str">
        <f t="shared" si="0"/>
        <v/>
      </c>
      <c r="I11" s="461" t="str">
        <f t="shared" si="1"/>
        <v/>
      </c>
    </row>
    <row r="12" spans="1:14" x14ac:dyDescent="0.35">
      <c r="B12" s="456" t="str">
        <f>IF(A12="","",IFERROR(VLOOKUP($A12,'dologi költségek'!$D:$M,5,0),VLOOKUP($A12,'egyéb forrás költségei'!$B:$M,5,0)))</f>
        <v/>
      </c>
      <c r="C12" s="444" t="str">
        <f>IF(A12="","",IFERROR(VLOOKUP($A12,'dologi költségek'!$D:$M,8,0),VLOOKUP($A12,'egyéb forrás költségei'!$B:$M,8,0)))</f>
        <v/>
      </c>
      <c r="D12" s="444" t="str">
        <f>IF(A12="","",IFERROR(VLOOKUP($A12,'dologi költségek'!$D:$M,9,0),VLOOKUP($A12,'egyéb forrás költségei'!$B:$M,9,0)))</f>
        <v/>
      </c>
      <c r="E12" s="444" t="str">
        <f>IF(A12="","",IFERROR(VLOOKUP($A12,'dologi költségek'!$D:$M,10,0),VLOOKUP($A12,'egyéb forrás költségei'!$B:$M,10,0)))</f>
        <v/>
      </c>
      <c r="F12" s="457" t="str">
        <f>IF(A12="","",SUMIF('egyéb forrás költségei'!$B:$B,$A12,'egyéb forrás költségei'!L:L))</f>
        <v/>
      </c>
      <c r="G12" s="458" t="str">
        <f>IF(A12="","",SUMIF('dologi költségek'!$D:$D,$A12,'dologi költségek'!N:N))</f>
        <v/>
      </c>
      <c r="H12" s="459" t="str">
        <f t="shared" si="0"/>
        <v/>
      </c>
      <c r="I12" s="461" t="str">
        <f t="shared" si="1"/>
        <v/>
      </c>
    </row>
    <row r="13" spans="1:14" x14ac:dyDescent="0.35">
      <c r="B13" s="456" t="str">
        <f>IF(A13="","",IFERROR(VLOOKUP($A13,'dologi költségek'!$D:$M,5,0),VLOOKUP($A13,'egyéb forrás költségei'!$B:$M,5,0)))</f>
        <v/>
      </c>
      <c r="C13" s="444" t="str">
        <f>IF(A13="","",IFERROR(VLOOKUP($A13,'dologi költségek'!$D:$M,8,0),VLOOKUP($A13,'egyéb forrás költségei'!$B:$M,8,0)))</f>
        <v/>
      </c>
      <c r="D13" s="444" t="str">
        <f>IF(A13="","",IFERROR(VLOOKUP($A13,'dologi költségek'!$D:$M,9,0),VLOOKUP($A13,'egyéb forrás költségei'!$B:$M,9,0)))</f>
        <v/>
      </c>
      <c r="E13" s="444" t="str">
        <f>IF(A13="","",IFERROR(VLOOKUP($A13,'dologi költségek'!$D:$M,10,0),VLOOKUP($A13,'egyéb forrás költségei'!$B:$M,10,0)))</f>
        <v/>
      </c>
      <c r="F13" s="457" t="str">
        <f>IF(A13="","",SUMIF('egyéb forrás költségei'!$B:$B,$A13,'egyéb forrás költségei'!L:L))</f>
        <v/>
      </c>
      <c r="G13" s="458" t="str">
        <f>IF(A13="","",SUMIF('dologi költségek'!$D:$D,$A13,'dologi költségek'!N:N))</f>
        <v/>
      </c>
      <c r="H13" s="459" t="str">
        <f t="shared" si="0"/>
        <v/>
      </c>
      <c r="I13" s="461" t="str">
        <f t="shared" si="1"/>
        <v/>
      </c>
    </row>
    <row r="14" spans="1:14" x14ac:dyDescent="0.35">
      <c r="B14" s="456" t="str">
        <f>IF(A14="","",IFERROR(VLOOKUP($A14,'dologi költségek'!$D:$M,5,0),VLOOKUP($A14,'egyéb forrás költségei'!$B:$M,5,0)))</f>
        <v/>
      </c>
      <c r="C14" s="444" t="str">
        <f>IF(A14="","",IFERROR(VLOOKUP($A14,'dologi költségek'!$D:$M,8,0),VLOOKUP($A14,'egyéb forrás költségei'!$B:$M,8,0)))</f>
        <v/>
      </c>
      <c r="D14" s="444" t="str">
        <f>IF(A14="","",IFERROR(VLOOKUP($A14,'dologi költségek'!$D:$M,9,0),VLOOKUP($A14,'egyéb forrás költségei'!$B:$M,9,0)))</f>
        <v/>
      </c>
      <c r="E14" s="444" t="str">
        <f>IF(A14="","",IFERROR(VLOOKUP($A14,'dologi költségek'!$D:$M,10,0),VLOOKUP($A14,'egyéb forrás költségei'!$B:$M,10,0)))</f>
        <v/>
      </c>
      <c r="F14" s="457" t="str">
        <f>IF(A14="","",SUMIF('egyéb forrás költségei'!$B:$B,$A14,'egyéb forrás költségei'!L:L))</f>
        <v/>
      </c>
      <c r="G14" s="458" t="str">
        <f>IF(A14="","",SUMIF('dologi költségek'!$D:$D,$A14,'dologi költségek'!N:N))</f>
        <v/>
      </c>
      <c r="H14" s="459" t="str">
        <f t="shared" si="0"/>
        <v/>
      </c>
      <c r="I14" s="461" t="str">
        <f t="shared" si="1"/>
        <v/>
      </c>
    </row>
    <row r="15" spans="1:14" x14ac:dyDescent="0.35">
      <c r="B15" s="456" t="str">
        <f>IF(A15="","",IFERROR(VLOOKUP($A15,'dologi költségek'!$D:$M,5,0),VLOOKUP($A15,'egyéb forrás költségei'!$B:$M,5,0)))</f>
        <v/>
      </c>
      <c r="C15" s="444" t="str">
        <f>IF(A15="","",IFERROR(VLOOKUP($A15,'dologi költségek'!$D:$M,8,0),VLOOKUP($A15,'egyéb forrás költségei'!$B:$M,8,0)))</f>
        <v/>
      </c>
      <c r="D15" s="444" t="str">
        <f>IF(A15="","",IFERROR(VLOOKUP($A15,'dologi költségek'!$D:$M,9,0),VLOOKUP($A15,'egyéb forrás költségei'!$B:$M,9,0)))</f>
        <v/>
      </c>
      <c r="E15" s="444" t="str">
        <f>IF(A15="","",IFERROR(VLOOKUP($A15,'dologi költségek'!$D:$M,10,0),VLOOKUP($A15,'egyéb forrás költségei'!$B:$M,10,0)))</f>
        <v/>
      </c>
      <c r="F15" s="457" t="str">
        <f>IF(A15="","",SUMIF('egyéb forrás költségei'!$B:$B,$A15,'egyéb forrás költségei'!L:L))</f>
        <v/>
      </c>
      <c r="G15" s="458" t="str">
        <f>IF(A15="","",SUMIF('dologi költségek'!$D:$D,$A15,'dologi költségek'!N:N))</f>
        <v/>
      </c>
      <c r="H15" s="459" t="str">
        <f t="shared" si="0"/>
        <v/>
      </c>
      <c r="I15" s="461" t="str">
        <f t="shared" si="1"/>
        <v/>
      </c>
    </row>
    <row r="16" spans="1:14" x14ac:dyDescent="0.35">
      <c r="B16" s="456" t="str">
        <f>IF(A16="","",IFERROR(VLOOKUP($A16,'dologi költségek'!$D:$M,5,0),VLOOKUP($A16,'egyéb forrás költségei'!$B:$M,5,0)))</f>
        <v/>
      </c>
      <c r="C16" s="444" t="str">
        <f>IF(A16="","",IFERROR(VLOOKUP($A16,'dologi költségek'!$D:$M,8,0),VLOOKUP($A16,'egyéb forrás költségei'!$B:$M,8,0)))</f>
        <v/>
      </c>
      <c r="D16" s="444" t="str">
        <f>IF(A16="","",IFERROR(VLOOKUP($A16,'dologi költségek'!$D:$M,9,0),VLOOKUP($A16,'egyéb forrás költségei'!$B:$M,9,0)))</f>
        <v/>
      </c>
      <c r="E16" s="444" t="str">
        <f>IF(A16="","",IFERROR(VLOOKUP($A16,'dologi költségek'!$D:$M,10,0),VLOOKUP($A16,'egyéb forrás költségei'!$B:$M,10,0)))</f>
        <v/>
      </c>
      <c r="F16" s="457" t="str">
        <f>IF(A16="","",SUMIF('egyéb forrás költségei'!$B:$B,$A16,'egyéb forrás költségei'!L:L))</f>
        <v/>
      </c>
      <c r="G16" s="458" t="str">
        <f>IF(A16="","",SUMIF('dologi költségek'!$D:$D,$A16,'dologi költségek'!N:N))</f>
        <v/>
      </c>
      <c r="H16" s="459" t="str">
        <f t="shared" si="0"/>
        <v/>
      </c>
      <c r="I16" s="461" t="str">
        <f t="shared" si="1"/>
        <v/>
      </c>
    </row>
    <row r="17" spans="2:9" x14ac:dyDescent="0.35">
      <c r="B17" s="456" t="str">
        <f>IF(A17="","",IFERROR(VLOOKUP($A17,'dologi költségek'!$D:$M,5,0),VLOOKUP($A17,'egyéb forrás költségei'!$B:$M,5,0)))</f>
        <v/>
      </c>
      <c r="C17" s="444" t="str">
        <f>IF(A17="","",IFERROR(VLOOKUP($A17,'dologi költségek'!$D:$M,8,0),VLOOKUP($A17,'egyéb forrás költségei'!$B:$M,8,0)))</f>
        <v/>
      </c>
      <c r="D17" s="444" t="str">
        <f>IF(A17="","",IFERROR(VLOOKUP($A17,'dologi költségek'!$D:$M,9,0),VLOOKUP($A17,'egyéb forrás költségei'!$B:$M,9,0)))</f>
        <v/>
      </c>
      <c r="E17" s="444" t="str">
        <f>IF(A17="","",IFERROR(VLOOKUP($A17,'dologi költségek'!$D:$M,10,0),VLOOKUP($A17,'egyéb forrás költségei'!$B:$M,10,0)))</f>
        <v/>
      </c>
      <c r="F17" s="457" t="str">
        <f>IF(A17="","",SUMIF('egyéb forrás költségei'!$B:$B,$A17,'egyéb forrás költségei'!L:L))</f>
        <v/>
      </c>
      <c r="G17" s="458" t="str">
        <f>IF(A17="","",SUMIF('dologi költségek'!$D:$D,$A17,'dologi költségek'!N:N))</f>
        <v/>
      </c>
      <c r="H17" s="459" t="str">
        <f t="shared" si="0"/>
        <v/>
      </c>
      <c r="I17" s="461" t="str">
        <f t="shared" si="1"/>
        <v/>
      </c>
    </row>
    <row r="18" spans="2:9" x14ac:dyDescent="0.35">
      <c r="B18" s="456" t="str">
        <f>IF(A18="","",IFERROR(VLOOKUP($A18,'dologi költségek'!$D:$M,5,0),VLOOKUP($A18,'egyéb forrás költségei'!$B:$M,5,0)))</f>
        <v/>
      </c>
      <c r="C18" s="444" t="str">
        <f>IF(A18="","",IFERROR(VLOOKUP($A18,'dologi költségek'!$D:$M,8,0),VLOOKUP($A18,'egyéb forrás költségei'!$B:$M,8,0)))</f>
        <v/>
      </c>
      <c r="D18" s="444" t="str">
        <f>IF(A18="","",IFERROR(VLOOKUP($A18,'dologi költségek'!$D:$M,9,0),VLOOKUP($A18,'egyéb forrás költségei'!$B:$M,9,0)))</f>
        <v/>
      </c>
      <c r="E18" s="444" t="str">
        <f>IF(A18="","",IFERROR(VLOOKUP($A18,'dologi költségek'!$D:$M,10,0),VLOOKUP($A18,'egyéb forrás költségei'!$B:$M,10,0)))</f>
        <v/>
      </c>
      <c r="F18" s="457" t="str">
        <f>IF(A18="","",SUMIF('egyéb forrás költségei'!$B:$B,$A18,'egyéb forrás költségei'!L:L))</f>
        <v/>
      </c>
      <c r="G18" s="458" t="str">
        <f>IF(A18="","",SUMIF('dologi költségek'!$D:$D,$A18,'dologi költségek'!N:N))</f>
        <v/>
      </c>
      <c r="H18" s="459" t="str">
        <f t="shared" si="0"/>
        <v/>
      </c>
      <c r="I18" s="461" t="str">
        <f t="shared" si="1"/>
        <v/>
      </c>
    </row>
    <row r="19" spans="2:9" x14ac:dyDescent="0.35">
      <c r="B19" s="456" t="str">
        <f>IF(A19="","",IFERROR(VLOOKUP($A19,'dologi költségek'!$D:$M,5,0),VLOOKUP($A19,'egyéb forrás költségei'!$B:$M,5,0)))</f>
        <v/>
      </c>
      <c r="C19" s="444" t="str">
        <f>IF(A19="","",IFERROR(VLOOKUP($A19,'dologi költségek'!$D:$M,8,0),VLOOKUP($A19,'egyéb forrás költségei'!$B:$M,8,0)))</f>
        <v/>
      </c>
      <c r="D19" s="444" t="str">
        <f>IF(A19="","",IFERROR(VLOOKUP($A19,'dologi költségek'!$D:$M,9,0),VLOOKUP($A19,'egyéb forrás költségei'!$B:$M,9,0)))</f>
        <v/>
      </c>
      <c r="E19" s="444" t="str">
        <f>IF(A19="","",IFERROR(VLOOKUP($A19,'dologi költségek'!$D:$M,10,0),VLOOKUP($A19,'egyéb forrás költségei'!$B:$M,10,0)))</f>
        <v/>
      </c>
      <c r="F19" s="457" t="str">
        <f>IF(A19="","",SUMIF('egyéb forrás költségei'!$B:$B,$A19,'egyéb forrás költségei'!L:L))</f>
        <v/>
      </c>
      <c r="G19" s="458" t="str">
        <f>IF(A19="","",SUMIF('dologi költségek'!$D:$D,$A19,'dologi költségek'!N:N))</f>
        <v/>
      </c>
      <c r="H19" s="459" t="str">
        <f t="shared" si="0"/>
        <v/>
      </c>
      <c r="I19" s="461" t="str">
        <f t="shared" si="1"/>
        <v/>
      </c>
    </row>
    <row r="20" spans="2:9" x14ac:dyDescent="0.35">
      <c r="B20" s="456" t="str">
        <f>IF(A20="","",IFERROR(VLOOKUP($A20,'dologi költségek'!$D:$M,5,0),VLOOKUP($A20,'egyéb forrás költségei'!$B:$M,5,0)))</f>
        <v/>
      </c>
      <c r="C20" s="444" t="str">
        <f>IF(A20="","",IFERROR(VLOOKUP($A20,'dologi költségek'!$D:$M,8,0),VLOOKUP($A20,'egyéb forrás költségei'!$B:$M,8,0)))</f>
        <v/>
      </c>
      <c r="D20" s="444" t="str">
        <f>IF(A20="","",IFERROR(VLOOKUP($A20,'dologi költségek'!$D:$M,9,0),VLOOKUP($A20,'egyéb forrás költségei'!$B:$M,9,0)))</f>
        <v/>
      </c>
      <c r="E20" s="444" t="str">
        <f>IF(A20="","",IFERROR(VLOOKUP($A20,'dologi költségek'!$D:$M,10,0),VLOOKUP($A20,'egyéb forrás költségei'!$B:$M,10,0)))</f>
        <v/>
      </c>
      <c r="F20" s="457" t="str">
        <f>IF(A20="","",SUMIF('egyéb forrás költségei'!$B:$B,$A20,'egyéb forrás költségei'!L:L))</f>
        <v/>
      </c>
      <c r="G20" s="458" t="str">
        <f>IF(A20="","",SUMIF('dologi költségek'!$D:$D,$A20,'dologi költségek'!N:N))</f>
        <v/>
      </c>
      <c r="H20" s="459" t="str">
        <f t="shared" si="0"/>
        <v/>
      </c>
      <c r="I20" s="461" t="str">
        <f t="shared" si="1"/>
        <v/>
      </c>
    </row>
    <row r="21" spans="2:9" x14ac:dyDescent="0.35">
      <c r="B21" s="456" t="str">
        <f>IF(A21="","",IFERROR(VLOOKUP($A21,'dologi költségek'!$D:$M,5,0),VLOOKUP($A21,'egyéb forrás költségei'!$B:$M,5,0)))</f>
        <v/>
      </c>
      <c r="C21" s="444" t="str">
        <f>IF(A21="","",IFERROR(VLOOKUP($A21,'dologi költségek'!$D:$M,8,0),VLOOKUP($A21,'egyéb forrás költségei'!$B:$M,8,0)))</f>
        <v/>
      </c>
      <c r="D21" s="444" t="str">
        <f>IF(A21="","",IFERROR(VLOOKUP($A21,'dologi költségek'!$D:$M,9,0),VLOOKUP($A21,'egyéb forrás költségei'!$B:$M,9,0)))</f>
        <v/>
      </c>
      <c r="E21" s="444" t="str">
        <f>IF(A21="","",IFERROR(VLOOKUP($A21,'dologi költségek'!$D:$M,10,0),VLOOKUP($A21,'egyéb forrás költségei'!$B:$M,10,0)))</f>
        <v/>
      </c>
      <c r="F21" s="457" t="str">
        <f>IF(A21="","",SUMIF('egyéb forrás költségei'!$B:$B,$A21,'egyéb forrás költségei'!L:L))</f>
        <v/>
      </c>
      <c r="G21" s="458" t="str">
        <f>IF(A21="","",SUMIF('dologi költségek'!$D:$D,$A21,'dologi költségek'!N:N))</f>
        <v/>
      </c>
      <c r="H21" s="459" t="str">
        <f t="shared" si="0"/>
        <v/>
      </c>
      <c r="I21" s="461" t="str">
        <f t="shared" si="1"/>
        <v/>
      </c>
    </row>
    <row r="22" spans="2:9" x14ac:dyDescent="0.35">
      <c r="B22" s="456" t="str">
        <f>IF(A22="","",IFERROR(VLOOKUP($A22,'dologi költségek'!$D:$M,5,0),VLOOKUP($A22,'egyéb forrás költségei'!$B:$M,5,0)))</f>
        <v/>
      </c>
      <c r="C22" s="444" t="str">
        <f>IF(A22="","",IFERROR(VLOOKUP($A22,'dologi költségek'!$D:$M,8,0),VLOOKUP($A22,'egyéb forrás költségei'!$B:$M,8,0)))</f>
        <v/>
      </c>
      <c r="D22" s="444" t="str">
        <f>IF(A22="","",IFERROR(VLOOKUP($A22,'dologi költségek'!$D:$M,9,0),VLOOKUP($A22,'egyéb forrás költségei'!$B:$M,9,0)))</f>
        <v/>
      </c>
      <c r="E22" s="444" t="str">
        <f>IF(A22="","",IFERROR(VLOOKUP($A22,'dologi költségek'!$D:$M,10,0),VLOOKUP($A22,'egyéb forrás költségei'!$B:$M,10,0)))</f>
        <v/>
      </c>
      <c r="F22" s="457" t="str">
        <f>IF(A22="","",SUMIF('egyéb forrás költségei'!$B:$B,$A22,'egyéb forrás költségei'!L:L))</f>
        <v/>
      </c>
      <c r="G22" s="458" t="str">
        <f>IF(A22="","",SUMIF('dologi költségek'!$D:$D,$A22,'dologi költségek'!N:N))</f>
        <v/>
      </c>
      <c r="H22" s="459" t="str">
        <f t="shared" si="0"/>
        <v/>
      </c>
      <c r="I22" s="461" t="str">
        <f t="shared" si="1"/>
        <v/>
      </c>
    </row>
    <row r="23" spans="2:9" x14ac:dyDescent="0.35">
      <c r="B23" s="456" t="str">
        <f>IF(A23="","",IFERROR(VLOOKUP($A23,'dologi költségek'!$D:$M,5,0),VLOOKUP($A23,'egyéb forrás költségei'!$B:$M,5,0)))</f>
        <v/>
      </c>
      <c r="C23" s="444" t="str">
        <f>IF(A23="","",IFERROR(VLOOKUP($A23,'dologi költségek'!$D:$M,8,0),VLOOKUP($A23,'egyéb forrás költségei'!$B:$M,8,0)))</f>
        <v/>
      </c>
      <c r="D23" s="444" t="str">
        <f>IF(A23="","",IFERROR(VLOOKUP($A23,'dologi költségek'!$D:$M,9,0),VLOOKUP($A23,'egyéb forrás költségei'!$B:$M,9,0)))</f>
        <v/>
      </c>
      <c r="E23" s="444" t="str">
        <f>IF(A23="","",IFERROR(VLOOKUP($A23,'dologi költségek'!$D:$M,10,0),VLOOKUP($A23,'egyéb forrás költségei'!$B:$M,10,0)))</f>
        <v/>
      </c>
      <c r="F23" s="457" t="str">
        <f>IF(A23="","",SUMIF('egyéb forrás költségei'!$B:$B,$A23,'egyéb forrás költségei'!L:L))</f>
        <v/>
      </c>
      <c r="G23" s="458" t="str">
        <f>IF(A23="","",SUMIF('dologi költségek'!$D:$D,$A23,'dologi költségek'!N:N))</f>
        <v/>
      </c>
      <c r="H23" s="459" t="str">
        <f t="shared" si="0"/>
        <v/>
      </c>
      <c r="I23" s="461" t="str">
        <f t="shared" si="1"/>
        <v/>
      </c>
    </row>
    <row r="24" spans="2:9" x14ac:dyDescent="0.35">
      <c r="B24" s="456" t="str">
        <f>IF(A24="","",IFERROR(VLOOKUP($A24,'dologi költségek'!$D:$M,5,0),VLOOKUP($A24,'egyéb forrás költségei'!$B:$M,5,0)))</f>
        <v/>
      </c>
      <c r="C24" s="444" t="str">
        <f>IF(A24="","",IFERROR(VLOOKUP($A24,'dologi költségek'!$D:$M,8,0),VLOOKUP($A24,'egyéb forrás költségei'!$B:$M,8,0)))</f>
        <v/>
      </c>
      <c r="D24" s="444" t="str">
        <f>IF(A24="","",IFERROR(VLOOKUP($A24,'dologi költségek'!$D:$M,9,0),VLOOKUP($A24,'egyéb forrás költségei'!$B:$M,9,0)))</f>
        <v/>
      </c>
      <c r="E24" s="444" t="str">
        <f>IF(A24="","",IFERROR(VLOOKUP($A24,'dologi költségek'!$D:$M,10,0),VLOOKUP($A24,'egyéb forrás költségei'!$B:$M,10,0)))</f>
        <v/>
      </c>
      <c r="F24" s="457" t="str">
        <f>IF(A24="","",SUMIF('egyéb forrás költségei'!$B:$B,$A24,'egyéb forrás költségei'!L:L))</f>
        <v/>
      </c>
      <c r="G24" s="458" t="str">
        <f>IF(A24="","",SUMIF('dologi költségek'!$D:$D,$A24,'dologi költségek'!N:N))</f>
        <v/>
      </c>
      <c r="H24" s="459" t="str">
        <f t="shared" si="0"/>
        <v/>
      </c>
      <c r="I24" s="461" t="str">
        <f t="shared" si="1"/>
        <v/>
      </c>
    </row>
    <row r="25" spans="2:9" x14ac:dyDescent="0.35">
      <c r="B25" s="456" t="str">
        <f>IF(A25="","",IFERROR(VLOOKUP($A25,'dologi költségek'!$D:$M,5,0),VLOOKUP($A25,'egyéb forrás költségei'!$B:$M,5,0)))</f>
        <v/>
      </c>
      <c r="C25" s="444" t="str">
        <f>IF(A25="","",IFERROR(VLOOKUP($A25,'dologi költségek'!$D:$M,8,0),VLOOKUP($A25,'egyéb forrás költségei'!$B:$M,8,0)))</f>
        <v/>
      </c>
      <c r="D25" s="444" t="str">
        <f>IF(A25="","",IFERROR(VLOOKUP($A25,'dologi költségek'!$D:$M,9,0),VLOOKUP($A25,'egyéb forrás költségei'!$B:$M,9,0)))</f>
        <v/>
      </c>
      <c r="E25" s="444" t="str">
        <f>IF(A25="","",IFERROR(VLOOKUP($A25,'dologi költségek'!$D:$M,10,0),VLOOKUP($A25,'egyéb forrás költségei'!$B:$M,10,0)))</f>
        <v/>
      </c>
      <c r="F25" s="457" t="str">
        <f>IF(A25="","",SUMIF('egyéb forrás költségei'!$B:$B,$A25,'egyéb forrás költségei'!L:L))</f>
        <v/>
      </c>
      <c r="G25" s="458" t="str">
        <f>IF(A25="","",SUMIF('dologi költségek'!$D:$D,$A25,'dologi költségek'!N:N))</f>
        <v/>
      </c>
      <c r="H25" s="459" t="str">
        <f t="shared" si="0"/>
        <v/>
      </c>
      <c r="I25" s="461" t="str">
        <f t="shared" si="1"/>
        <v/>
      </c>
    </row>
    <row r="26" spans="2:9" x14ac:dyDescent="0.35">
      <c r="B26" s="456" t="str">
        <f>IF(A26="","",IFERROR(VLOOKUP($A26,'dologi költségek'!$D:$M,5,0),VLOOKUP($A26,'egyéb forrás költségei'!$B:$M,5,0)))</f>
        <v/>
      </c>
      <c r="C26" s="444" t="str">
        <f>IF(A26="","",IFERROR(VLOOKUP($A26,'dologi költségek'!$D:$M,8,0),VLOOKUP($A26,'egyéb forrás költségei'!$B:$M,8,0)))</f>
        <v/>
      </c>
      <c r="D26" s="444" t="str">
        <f>IF(A26="","",IFERROR(VLOOKUP($A26,'dologi költségek'!$D:$M,9,0),VLOOKUP($A26,'egyéb forrás költségei'!$B:$M,9,0)))</f>
        <v/>
      </c>
      <c r="E26" s="444" t="str">
        <f>IF(A26="","",IFERROR(VLOOKUP($A26,'dologi költségek'!$D:$M,10,0),VLOOKUP($A26,'egyéb forrás költségei'!$B:$M,10,0)))</f>
        <v/>
      </c>
      <c r="F26" s="457" t="str">
        <f>IF(A26="","",SUMIF('egyéb forrás költségei'!$B:$B,$A26,'egyéb forrás költségei'!L:L))</f>
        <v/>
      </c>
      <c r="G26" s="458" t="str">
        <f>IF(A26="","",SUMIF('dologi költségek'!$D:$D,$A26,'dologi költségek'!N:N))</f>
        <v/>
      </c>
      <c r="H26" s="459" t="str">
        <f t="shared" si="0"/>
        <v/>
      </c>
      <c r="I26" s="461" t="str">
        <f t="shared" si="1"/>
        <v/>
      </c>
    </row>
    <row r="27" spans="2:9" x14ac:dyDescent="0.35">
      <c r="B27" s="456" t="str">
        <f>IF(A27="","",IFERROR(VLOOKUP($A27,'dologi költségek'!$D:$M,5,0),VLOOKUP($A27,'egyéb forrás költségei'!$B:$M,5,0)))</f>
        <v/>
      </c>
      <c r="C27" s="444" t="str">
        <f>IF(A27="","",IFERROR(VLOOKUP($A27,'dologi költségek'!$D:$M,8,0),VLOOKUP($A27,'egyéb forrás költségei'!$B:$M,8,0)))</f>
        <v/>
      </c>
      <c r="D27" s="444" t="str">
        <f>IF(A27="","",IFERROR(VLOOKUP($A27,'dologi költségek'!$D:$M,9,0),VLOOKUP($A27,'egyéb forrás költségei'!$B:$M,9,0)))</f>
        <v/>
      </c>
      <c r="E27" s="444" t="str">
        <f>IF(A27="","",IFERROR(VLOOKUP($A27,'dologi költségek'!$D:$M,10,0),VLOOKUP($A27,'egyéb forrás költségei'!$B:$M,10,0)))</f>
        <v/>
      </c>
      <c r="F27" s="457" t="str">
        <f>IF(A27="","",SUMIF('egyéb forrás költségei'!$B:$B,$A27,'egyéb forrás költségei'!L:L))</f>
        <v/>
      </c>
      <c r="G27" s="458" t="str">
        <f>IF(A27="","",SUMIF('dologi költségek'!$D:$D,$A27,'dologi költségek'!N:N))</f>
        <v/>
      </c>
      <c r="H27" s="459" t="str">
        <f t="shared" si="0"/>
        <v/>
      </c>
      <c r="I27" s="461" t="str">
        <f t="shared" si="1"/>
        <v/>
      </c>
    </row>
    <row r="28" spans="2:9" x14ac:dyDescent="0.35">
      <c r="B28" s="456" t="str">
        <f>IF(A28="","",IFERROR(VLOOKUP($A28,'dologi költségek'!$D:$M,5,0),VLOOKUP($A28,'egyéb forrás költségei'!$B:$M,5,0)))</f>
        <v/>
      </c>
      <c r="C28" s="444" t="str">
        <f>IF(A28="","",IFERROR(VLOOKUP($A28,'dologi költségek'!$D:$M,8,0),VLOOKUP($A28,'egyéb forrás költségei'!$B:$M,8,0)))</f>
        <v/>
      </c>
      <c r="D28" s="444" t="str">
        <f>IF(A28="","",IFERROR(VLOOKUP($A28,'dologi költségek'!$D:$M,9,0),VLOOKUP($A28,'egyéb forrás költségei'!$B:$M,9,0)))</f>
        <v/>
      </c>
      <c r="E28" s="444" t="str">
        <f>IF(A28="","",IFERROR(VLOOKUP($A28,'dologi költségek'!$D:$M,10,0),VLOOKUP($A28,'egyéb forrás költségei'!$B:$M,10,0)))</f>
        <v/>
      </c>
      <c r="F28" s="457" t="str">
        <f>IF(A28="","",SUMIF('egyéb forrás költségei'!$B:$B,$A28,'egyéb forrás költségei'!L:L))</f>
        <v/>
      </c>
      <c r="G28" s="458" t="str">
        <f>IF(A28="","",SUMIF('dologi költségek'!$D:$D,$A28,'dologi költségek'!N:N))</f>
        <v/>
      </c>
      <c r="H28" s="459" t="str">
        <f t="shared" si="0"/>
        <v/>
      </c>
      <c r="I28" s="461" t="str">
        <f t="shared" si="1"/>
        <v/>
      </c>
    </row>
    <row r="29" spans="2:9" x14ac:dyDescent="0.35">
      <c r="B29" s="456" t="str">
        <f>IF(A29="","",IFERROR(VLOOKUP($A29,'dologi költségek'!$D:$M,5,0),VLOOKUP($A29,'egyéb forrás költségei'!$B:$M,5,0)))</f>
        <v/>
      </c>
      <c r="C29" s="444" t="str">
        <f>IF(A29="","",IFERROR(VLOOKUP($A29,'dologi költségek'!$D:$M,8,0),VLOOKUP($A29,'egyéb forrás költségei'!$B:$M,8,0)))</f>
        <v/>
      </c>
      <c r="D29" s="444" t="str">
        <f>IF(A29="","",IFERROR(VLOOKUP($A29,'dologi költségek'!$D:$M,9,0),VLOOKUP($A29,'egyéb forrás költségei'!$B:$M,9,0)))</f>
        <v/>
      </c>
      <c r="E29" s="444" t="str">
        <f>IF(A29="","",IFERROR(VLOOKUP($A29,'dologi költségek'!$D:$M,10,0),VLOOKUP($A29,'egyéb forrás költségei'!$B:$M,10,0)))</f>
        <v/>
      </c>
      <c r="F29" s="457" t="str">
        <f>IF(A29="","",SUMIF('egyéb forrás költségei'!$B:$B,$A29,'egyéb forrás költségei'!L:L))</f>
        <v/>
      </c>
      <c r="G29" s="458" t="str">
        <f>IF(A29="","",SUMIF('dologi költségek'!$D:$D,$A29,'dologi költségek'!N:N))</f>
        <v/>
      </c>
      <c r="H29" s="459" t="str">
        <f t="shared" si="0"/>
        <v/>
      </c>
      <c r="I29" s="461" t="str">
        <f t="shared" si="1"/>
        <v/>
      </c>
    </row>
    <row r="30" spans="2:9" x14ac:dyDescent="0.35">
      <c r="B30" s="456" t="str">
        <f>IF(A30="","",IFERROR(VLOOKUP($A30,'dologi költségek'!$D:$M,5,0),VLOOKUP($A30,'egyéb forrás költségei'!$B:$M,5,0)))</f>
        <v/>
      </c>
      <c r="C30" s="444" t="str">
        <f>IF(A30="","",IFERROR(VLOOKUP($A30,'dologi költségek'!$D:$M,8,0),VLOOKUP($A30,'egyéb forrás költségei'!$B:$M,8,0)))</f>
        <v/>
      </c>
      <c r="D30" s="444" t="str">
        <f>IF(A30="","",IFERROR(VLOOKUP($A30,'dologi költségek'!$D:$M,9,0),VLOOKUP($A30,'egyéb forrás költségei'!$B:$M,9,0)))</f>
        <v/>
      </c>
      <c r="E30" s="444" t="str">
        <f>IF(A30="","",IFERROR(VLOOKUP($A30,'dologi költségek'!$D:$M,10,0),VLOOKUP($A30,'egyéb forrás költségei'!$B:$M,10,0)))</f>
        <v/>
      </c>
      <c r="F30" s="457" t="str">
        <f>IF(A30="","",SUMIF('egyéb forrás költségei'!$B:$B,$A30,'egyéb forrás költségei'!L:L))</f>
        <v/>
      </c>
      <c r="G30" s="458" t="str">
        <f>IF(A30="","",SUMIF('dologi költségek'!$D:$D,$A30,'dologi költségek'!N:N))</f>
        <v/>
      </c>
      <c r="H30" s="459" t="str">
        <f t="shared" si="0"/>
        <v/>
      </c>
      <c r="I30" s="461" t="str">
        <f t="shared" si="1"/>
        <v/>
      </c>
    </row>
    <row r="31" spans="2:9" x14ac:dyDescent="0.35">
      <c r="B31" s="456" t="str">
        <f>IF(A31="","",IFERROR(VLOOKUP($A31,'dologi költségek'!$D:$M,5,0),VLOOKUP($A31,'egyéb forrás költségei'!$B:$M,5,0)))</f>
        <v/>
      </c>
      <c r="C31" s="444" t="str">
        <f>IF(A31="","",IFERROR(VLOOKUP($A31,'dologi költségek'!$D:$M,8,0),VLOOKUP($A31,'egyéb forrás költségei'!$B:$M,8,0)))</f>
        <v/>
      </c>
      <c r="D31" s="444" t="str">
        <f>IF(A31="","",IFERROR(VLOOKUP($A31,'dologi költségek'!$D:$M,9,0),VLOOKUP($A31,'egyéb forrás költségei'!$B:$M,9,0)))</f>
        <v/>
      </c>
      <c r="E31" s="444" t="str">
        <f>IF(A31="","",IFERROR(VLOOKUP($A31,'dologi költségek'!$D:$M,10,0),VLOOKUP($A31,'egyéb forrás költségei'!$B:$M,10,0)))</f>
        <v/>
      </c>
      <c r="F31" s="457" t="str">
        <f>IF(A31="","",SUMIF('egyéb forrás költségei'!$B:$B,$A31,'egyéb forrás költségei'!L:L))</f>
        <v/>
      </c>
      <c r="G31" s="458" t="str">
        <f>IF(A31="","",SUMIF('dologi költségek'!$D:$D,$A31,'dologi költségek'!N:N))</f>
        <v/>
      </c>
      <c r="H31" s="459" t="str">
        <f t="shared" si="0"/>
        <v/>
      </c>
      <c r="I31" s="461" t="str">
        <f t="shared" si="1"/>
        <v/>
      </c>
    </row>
    <row r="32" spans="2:9" x14ac:dyDescent="0.35">
      <c r="B32" s="456" t="str">
        <f>IF(A32="","",IFERROR(VLOOKUP($A32,'dologi költségek'!$D:$M,5,0),VLOOKUP($A32,'egyéb forrás költségei'!$B:$M,5,0)))</f>
        <v/>
      </c>
      <c r="C32" s="444" t="str">
        <f>IF(A32="","",IFERROR(VLOOKUP($A32,'dologi költségek'!$D:$M,8,0),VLOOKUP($A32,'egyéb forrás költségei'!$B:$M,8,0)))</f>
        <v/>
      </c>
      <c r="D32" s="444" t="str">
        <f>IF(A32="","",IFERROR(VLOOKUP($A32,'dologi költségek'!$D:$M,9,0),VLOOKUP($A32,'egyéb forrás költségei'!$B:$M,9,0)))</f>
        <v/>
      </c>
      <c r="E32" s="444" t="str">
        <f>IF(A32="","",IFERROR(VLOOKUP($A32,'dologi költségek'!$D:$M,10,0),VLOOKUP($A32,'egyéb forrás költségei'!$B:$M,10,0)))</f>
        <v/>
      </c>
      <c r="F32" s="457" t="str">
        <f>IF(A32="","",SUMIF('egyéb forrás költségei'!$B:$B,$A32,'egyéb forrás költségei'!L:L))</f>
        <v/>
      </c>
      <c r="G32" s="458" t="str">
        <f>IF(A32="","",SUMIF('dologi költségek'!$D:$D,$A32,'dologi költségek'!N:N))</f>
        <v/>
      </c>
      <c r="H32" s="459" t="str">
        <f t="shared" si="0"/>
        <v/>
      </c>
      <c r="I32" s="461" t="str">
        <f t="shared" si="1"/>
        <v/>
      </c>
    </row>
    <row r="33" spans="2:9" x14ac:dyDescent="0.35">
      <c r="B33" s="456" t="str">
        <f>IF(A33="","",IFERROR(VLOOKUP($A33,'dologi költségek'!$D:$M,5,0),VLOOKUP($A33,'egyéb forrás költségei'!$B:$M,5,0)))</f>
        <v/>
      </c>
      <c r="C33" s="444" t="str">
        <f>IF(A33="","",IFERROR(VLOOKUP($A33,'dologi költségek'!$D:$M,8,0),VLOOKUP($A33,'egyéb forrás költségei'!$B:$M,8,0)))</f>
        <v/>
      </c>
      <c r="D33" s="444" t="str">
        <f>IF(A33="","",IFERROR(VLOOKUP($A33,'dologi költségek'!$D:$M,9,0),VLOOKUP($A33,'egyéb forrás költségei'!$B:$M,9,0)))</f>
        <v/>
      </c>
      <c r="E33" s="444" t="str">
        <f>IF(A33="","",IFERROR(VLOOKUP($A33,'dologi költségek'!$D:$M,10,0),VLOOKUP($A33,'egyéb forrás költségei'!$B:$M,10,0)))</f>
        <v/>
      </c>
      <c r="F33" s="457" t="str">
        <f>IF(A33="","",SUMIF('egyéb forrás költségei'!$B:$B,$A33,'egyéb forrás költségei'!L:L))</f>
        <v/>
      </c>
      <c r="G33" s="458" t="str">
        <f>IF(A33="","",SUMIF('dologi költségek'!$D:$D,$A33,'dologi költségek'!N:N))</f>
        <v/>
      </c>
      <c r="H33" s="459" t="str">
        <f t="shared" si="0"/>
        <v/>
      </c>
      <c r="I33" s="461" t="str">
        <f t="shared" si="1"/>
        <v/>
      </c>
    </row>
    <row r="34" spans="2:9" x14ac:dyDescent="0.35">
      <c r="B34" s="456" t="str">
        <f>IF(A34="","",IFERROR(VLOOKUP($A34,'dologi költségek'!$D:$M,5,0),VLOOKUP($A34,'egyéb forrás költségei'!$B:$M,5,0)))</f>
        <v/>
      </c>
      <c r="C34" s="444" t="str">
        <f>IF(A34="","",IFERROR(VLOOKUP($A34,'dologi költségek'!$D:$M,8,0),VLOOKUP($A34,'egyéb forrás költségei'!$B:$M,8,0)))</f>
        <v/>
      </c>
      <c r="D34" s="444" t="str">
        <f>IF(A34="","",IFERROR(VLOOKUP($A34,'dologi költségek'!$D:$M,9,0),VLOOKUP($A34,'egyéb forrás költségei'!$B:$M,9,0)))</f>
        <v/>
      </c>
      <c r="E34" s="444" t="str">
        <f>IF(A34="","",IFERROR(VLOOKUP($A34,'dologi költségek'!$D:$M,10,0),VLOOKUP($A34,'egyéb forrás költségei'!$B:$M,10,0)))</f>
        <v/>
      </c>
      <c r="F34" s="457" t="str">
        <f>IF(A34="","",SUMIF('egyéb forrás költségei'!$B:$B,$A34,'egyéb forrás költségei'!L:L))</f>
        <v/>
      </c>
      <c r="G34" s="458" t="str">
        <f>IF(A34="","",SUMIF('dologi költségek'!$D:$D,$A34,'dologi költségek'!N:N))</f>
        <v/>
      </c>
      <c r="H34" s="459" t="str">
        <f t="shared" si="0"/>
        <v/>
      </c>
      <c r="I34" s="461" t="str">
        <f t="shared" si="1"/>
        <v/>
      </c>
    </row>
    <row r="35" spans="2:9" x14ac:dyDescent="0.35">
      <c r="B35" s="456" t="str">
        <f>IF(A35="","",IFERROR(VLOOKUP($A35,'dologi költségek'!$D:$M,5,0),VLOOKUP($A35,'egyéb forrás költségei'!$B:$M,5,0)))</f>
        <v/>
      </c>
      <c r="C35" s="444" t="str">
        <f>IF(A35="","",IFERROR(VLOOKUP($A35,'dologi költségek'!$D:$M,8,0),VLOOKUP($A35,'egyéb forrás költségei'!$B:$M,8,0)))</f>
        <v/>
      </c>
      <c r="D35" s="444" t="str">
        <f>IF(A35="","",IFERROR(VLOOKUP($A35,'dologi költségek'!$D:$M,9,0),VLOOKUP($A35,'egyéb forrás költségei'!$B:$M,9,0)))</f>
        <v/>
      </c>
      <c r="E35" s="444" t="str">
        <f>IF(A35="","",IFERROR(VLOOKUP($A35,'dologi költségek'!$D:$M,10,0),VLOOKUP($A35,'egyéb forrás költségei'!$B:$M,10,0)))</f>
        <v/>
      </c>
      <c r="F35" s="457" t="str">
        <f>IF(A35="","",SUMIF('egyéb forrás költségei'!$B:$B,$A35,'egyéb forrás költségei'!L:L))</f>
        <v/>
      </c>
      <c r="G35" s="458" t="str">
        <f>IF(A35="","",SUMIF('dologi költségek'!$D:$D,$A35,'dologi költségek'!N:N))</f>
        <v/>
      </c>
      <c r="H35" s="459" t="str">
        <f t="shared" si="0"/>
        <v/>
      </c>
      <c r="I35" s="461" t="str">
        <f t="shared" si="1"/>
        <v/>
      </c>
    </row>
    <row r="36" spans="2:9" x14ac:dyDescent="0.35">
      <c r="B36" s="456" t="str">
        <f>IF(A36="","",IFERROR(VLOOKUP($A36,'dologi költségek'!$D:$M,5,0),VLOOKUP($A36,'egyéb forrás költségei'!$B:$M,5,0)))</f>
        <v/>
      </c>
      <c r="C36" s="444" t="str">
        <f>IF(A36="","",IFERROR(VLOOKUP($A36,'dologi költségek'!$D:$M,8,0),VLOOKUP($A36,'egyéb forrás költségei'!$B:$M,8,0)))</f>
        <v/>
      </c>
      <c r="D36" s="444" t="str">
        <f>IF(A36="","",IFERROR(VLOOKUP($A36,'dologi költségek'!$D:$M,9,0),VLOOKUP($A36,'egyéb forrás költségei'!$B:$M,9,0)))</f>
        <v/>
      </c>
      <c r="E36" s="444" t="str">
        <f>IF(A36="","",IFERROR(VLOOKUP($A36,'dologi költségek'!$D:$M,10,0),VLOOKUP($A36,'egyéb forrás költségei'!$B:$M,10,0)))</f>
        <v/>
      </c>
      <c r="F36" s="457" t="str">
        <f>IF(A36="","",SUMIF('egyéb forrás költségei'!$B:$B,$A36,'egyéb forrás költségei'!L:L))</f>
        <v/>
      </c>
      <c r="G36" s="458" t="str">
        <f>IF(A36="","",SUMIF('dologi költségek'!$D:$D,$A36,'dologi költségek'!N:N))</f>
        <v/>
      </c>
      <c r="H36" s="459" t="str">
        <f t="shared" si="0"/>
        <v/>
      </c>
      <c r="I36" s="461" t="str">
        <f t="shared" si="1"/>
        <v/>
      </c>
    </row>
    <row r="37" spans="2:9" x14ac:dyDescent="0.35">
      <c r="B37" s="456" t="str">
        <f>IF(A37="","",IFERROR(VLOOKUP($A37,'dologi költségek'!$D:$M,5,0),VLOOKUP($A37,'egyéb forrás költségei'!$B:$M,5,0)))</f>
        <v/>
      </c>
      <c r="C37" s="444" t="str">
        <f>IF(A37="","",IFERROR(VLOOKUP($A37,'dologi költségek'!$D:$M,8,0),VLOOKUP($A37,'egyéb forrás költségei'!$B:$M,8,0)))</f>
        <v/>
      </c>
      <c r="D37" s="444" t="str">
        <f>IF(A37="","",IFERROR(VLOOKUP($A37,'dologi költségek'!$D:$M,9,0),VLOOKUP($A37,'egyéb forrás költségei'!$B:$M,9,0)))</f>
        <v/>
      </c>
      <c r="E37" s="444" t="str">
        <f>IF(A37="","",IFERROR(VLOOKUP($A37,'dologi költségek'!$D:$M,10,0),VLOOKUP($A37,'egyéb forrás költségei'!$B:$M,10,0)))</f>
        <v/>
      </c>
      <c r="F37" s="457" t="str">
        <f>IF(A37="","",SUMIF('egyéb forrás költségei'!$B:$B,$A37,'egyéb forrás költségei'!L:L))</f>
        <v/>
      </c>
      <c r="G37" s="458" t="str">
        <f>IF(A37="","",SUMIF('dologi költségek'!$D:$D,$A37,'dologi költségek'!N:N))</f>
        <v/>
      </c>
      <c r="H37" s="459" t="str">
        <f t="shared" si="0"/>
        <v/>
      </c>
      <c r="I37" s="461" t="str">
        <f t="shared" si="1"/>
        <v/>
      </c>
    </row>
    <row r="38" spans="2:9" x14ac:dyDescent="0.35">
      <c r="B38" s="456" t="str">
        <f>IF(A38="","",IFERROR(VLOOKUP($A38,'dologi költségek'!$D:$M,5,0),VLOOKUP($A38,'egyéb forrás költségei'!$B:$M,5,0)))</f>
        <v/>
      </c>
      <c r="C38" s="444" t="str">
        <f>IF(A38="","",IFERROR(VLOOKUP($A38,'dologi költségek'!$D:$M,8,0),VLOOKUP($A38,'egyéb forrás költségei'!$B:$M,8,0)))</f>
        <v/>
      </c>
      <c r="D38" s="444" t="str">
        <f>IF(A38="","",IFERROR(VLOOKUP($A38,'dologi költségek'!$D:$M,9,0),VLOOKUP($A38,'egyéb forrás költségei'!$B:$M,9,0)))</f>
        <v/>
      </c>
      <c r="E38" s="444" t="str">
        <f>IF(A38="","",IFERROR(VLOOKUP($A38,'dologi költségek'!$D:$M,10,0),VLOOKUP($A38,'egyéb forrás költségei'!$B:$M,10,0)))</f>
        <v/>
      </c>
      <c r="F38" s="457" t="str">
        <f>IF(A38="","",SUMIF('egyéb forrás költségei'!$B:$B,$A38,'egyéb forrás költségei'!L:L))</f>
        <v/>
      </c>
      <c r="G38" s="458" t="str">
        <f>IF(A38="","",SUMIF('dologi költségek'!$D:$D,$A38,'dologi költségek'!N:N))</f>
        <v/>
      </c>
      <c r="H38" s="459" t="str">
        <f t="shared" si="0"/>
        <v/>
      </c>
      <c r="I38" s="461" t="str">
        <f t="shared" si="1"/>
        <v/>
      </c>
    </row>
    <row r="39" spans="2:9" x14ac:dyDescent="0.35">
      <c r="B39" s="456" t="str">
        <f>IF(A39="","",IFERROR(VLOOKUP($A39,'dologi költségek'!$D:$M,5,0),VLOOKUP($A39,'egyéb forrás költségei'!$B:$M,5,0)))</f>
        <v/>
      </c>
      <c r="C39" s="444" t="str">
        <f>IF(A39="","",IFERROR(VLOOKUP($A39,'dologi költségek'!$D:$M,8,0),VLOOKUP($A39,'egyéb forrás költségei'!$B:$M,8,0)))</f>
        <v/>
      </c>
      <c r="D39" s="444" t="str">
        <f>IF(A39="","",IFERROR(VLOOKUP($A39,'dologi költségek'!$D:$M,9,0),VLOOKUP($A39,'egyéb forrás költségei'!$B:$M,9,0)))</f>
        <v/>
      </c>
      <c r="E39" s="444" t="str">
        <f>IF(A39="","",IFERROR(VLOOKUP($A39,'dologi költségek'!$D:$M,10,0),VLOOKUP($A39,'egyéb forrás költségei'!$B:$M,10,0)))</f>
        <v/>
      </c>
      <c r="F39" s="457" t="str">
        <f>IF(A39="","",SUMIF('egyéb forrás költségei'!$B:$B,$A39,'egyéb forrás költségei'!L:L))</f>
        <v/>
      </c>
      <c r="G39" s="458" t="str">
        <f>IF(A39="","",SUMIF('dologi költségek'!$D:$D,$A39,'dologi költségek'!N:N))</f>
        <v/>
      </c>
      <c r="H39" s="459" t="str">
        <f t="shared" si="0"/>
        <v/>
      </c>
      <c r="I39" s="461" t="str">
        <f t="shared" si="1"/>
        <v/>
      </c>
    </row>
    <row r="40" spans="2:9" x14ac:dyDescent="0.35">
      <c r="B40" s="456" t="str">
        <f>IF(A40="","",IFERROR(VLOOKUP($A40,'dologi költségek'!$D:$M,5,0),VLOOKUP($A40,'egyéb forrás költségei'!$B:$M,5,0)))</f>
        <v/>
      </c>
      <c r="C40" s="444" t="str">
        <f>IF(A40="","",IFERROR(VLOOKUP($A40,'dologi költségek'!$D:$M,8,0),VLOOKUP($A40,'egyéb forrás költségei'!$B:$M,8,0)))</f>
        <v/>
      </c>
      <c r="D40" s="444" t="str">
        <f>IF(A40="","",IFERROR(VLOOKUP($A40,'dologi költségek'!$D:$M,9,0),VLOOKUP($A40,'egyéb forrás költségei'!$B:$M,9,0)))</f>
        <v/>
      </c>
      <c r="E40" s="444" t="str">
        <f>IF(A40="","",IFERROR(VLOOKUP($A40,'dologi költségek'!$D:$M,10,0),VLOOKUP($A40,'egyéb forrás költségei'!$B:$M,10,0)))</f>
        <v/>
      </c>
      <c r="F40" s="457" t="str">
        <f>IF(A40="","",SUMIF('egyéb forrás költségei'!$B:$B,$A40,'egyéb forrás költségei'!L:L))</f>
        <v/>
      </c>
      <c r="G40" s="458" t="str">
        <f>IF(A40="","",SUMIF('dologi költségek'!$D:$D,$A40,'dologi költségek'!N:N))</f>
        <v/>
      </c>
      <c r="H40" s="459" t="str">
        <f t="shared" si="0"/>
        <v/>
      </c>
      <c r="I40" s="461" t="str">
        <f t="shared" si="1"/>
        <v/>
      </c>
    </row>
    <row r="41" spans="2:9" x14ac:dyDescent="0.35">
      <c r="B41" s="456" t="str">
        <f>IF(A41="","",IFERROR(VLOOKUP($A41,'dologi költségek'!$D:$M,5,0),VLOOKUP($A41,'egyéb forrás költségei'!$B:$M,5,0)))</f>
        <v/>
      </c>
      <c r="C41" s="444" t="str">
        <f>IF(A41="","",IFERROR(VLOOKUP($A41,'dologi költségek'!$D:$M,8,0),VLOOKUP($A41,'egyéb forrás költségei'!$B:$M,8,0)))</f>
        <v/>
      </c>
      <c r="D41" s="444" t="str">
        <f>IF(A41="","",IFERROR(VLOOKUP($A41,'dologi költségek'!$D:$M,9,0),VLOOKUP($A41,'egyéb forrás költségei'!$B:$M,9,0)))</f>
        <v/>
      </c>
      <c r="E41" s="444" t="str">
        <f>IF(A41="","",IFERROR(VLOOKUP($A41,'dologi költségek'!$D:$M,10,0),VLOOKUP($A41,'egyéb forrás költségei'!$B:$M,10,0)))</f>
        <v/>
      </c>
      <c r="F41" s="457" t="str">
        <f>IF(A41="","",SUMIF('egyéb forrás költségei'!$B:$B,$A41,'egyéb forrás költségei'!L:L))</f>
        <v/>
      </c>
      <c r="G41" s="458" t="str">
        <f>IF(A41="","",SUMIF('dologi költségek'!$D:$D,$A41,'dologi költségek'!N:N))</f>
        <v/>
      </c>
      <c r="H41" s="459" t="str">
        <f t="shared" si="0"/>
        <v/>
      </c>
      <c r="I41" s="461" t="str">
        <f t="shared" si="1"/>
        <v/>
      </c>
    </row>
    <row r="42" spans="2:9" x14ac:dyDescent="0.35">
      <c r="B42" s="456" t="str">
        <f>IF(A42="","",IFERROR(VLOOKUP($A42,'dologi költségek'!$D:$M,5,0),VLOOKUP($A42,'egyéb forrás költségei'!$B:$M,5,0)))</f>
        <v/>
      </c>
      <c r="C42" s="444" t="str">
        <f>IF(A42="","",IFERROR(VLOOKUP($A42,'dologi költségek'!$D:$M,8,0),VLOOKUP($A42,'egyéb forrás költségei'!$B:$M,8,0)))</f>
        <v/>
      </c>
      <c r="D42" s="444" t="str">
        <f>IF(A42="","",IFERROR(VLOOKUP($A42,'dologi költségek'!$D:$M,9,0),VLOOKUP($A42,'egyéb forrás költségei'!$B:$M,9,0)))</f>
        <v/>
      </c>
      <c r="E42" s="444" t="str">
        <f>IF(A42="","",IFERROR(VLOOKUP($A42,'dologi költségek'!$D:$M,10,0),VLOOKUP($A42,'egyéb forrás költségei'!$B:$M,10,0)))</f>
        <v/>
      </c>
      <c r="F42" s="457" t="str">
        <f>IF(A42="","",SUMIF('egyéb forrás költségei'!$B:$B,$A42,'egyéb forrás költségei'!L:L))</f>
        <v/>
      </c>
      <c r="G42" s="458" t="str">
        <f>IF(A42="","",SUMIF('dologi költségek'!$D:$D,$A42,'dologi költségek'!N:N))</f>
        <v/>
      </c>
      <c r="H42" s="459" t="str">
        <f t="shared" si="0"/>
        <v/>
      </c>
      <c r="I42" s="461" t="str">
        <f t="shared" si="1"/>
        <v/>
      </c>
    </row>
    <row r="43" spans="2:9" x14ac:dyDescent="0.35">
      <c r="B43" s="456" t="str">
        <f>IF(A43="","",IFERROR(VLOOKUP($A43,'dologi költségek'!$D:$M,5,0),VLOOKUP($A43,'egyéb forrás költségei'!$B:$M,5,0)))</f>
        <v/>
      </c>
      <c r="C43" s="444" t="str">
        <f>IF(A43="","",IFERROR(VLOOKUP($A43,'dologi költségek'!$D:$M,8,0),VLOOKUP($A43,'egyéb forrás költségei'!$B:$M,8,0)))</f>
        <v/>
      </c>
      <c r="D43" s="444" t="str">
        <f>IF(A43="","",IFERROR(VLOOKUP($A43,'dologi költségek'!$D:$M,9,0),VLOOKUP($A43,'egyéb forrás költségei'!$B:$M,9,0)))</f>
        <v/>
      </c>
      <c r="E43" s="444" t="str">
        <f>IF(A43="","",IFERROR(VLOOKUP($A43,'dologi költségek'!$D:$M,10,0),VLOOKUP($A43,'egyéb forrás költségei'!$B:$M,10,0)))</f>
        <v/>
      </c>
      <c r="F43" s="457" t="str">
        <f>IF(A43="","",SUMIF('egyéb forrás költségei'!$B:$B,$A43,'egyéb forrás költségei'!L:L))</f>
        <v/>
      </c>
      <c r="G43" s="458" t="str">
        <f>IF(A43="","",SUMIF('dologi költségek'!$D:$D,$A43,'dologi költségek'!N:N))</f>
        <v/>
      </c>
      <c r="H43" s="459" t="str">
        <f t="shared" si="0"/>
        <v/>
      </c>
      <c r="I43" s="461" t="str">
        <f t="shared" si="1"/>
        <v/>
      </c>
    </row>
    <row r="44" spans="2:9" x14ac:dyDescent="0.35">
      <c r="B44" s="456" t="str">
        <f>IF(A44="","",IFERROR(VLOOKUP($A44,'dologi költségek'!$D:$M,5,0),VLOOKUP($A44,'egyéb forrás költségei'!$B:$M,5,0)))</f>
        <v/>
      </c>
      <c r="C44" s="444" t="str">
        <f>IF(A44="","",IFERROR(VLOOKUP($A44,'dologi költségek'!$D:$M,8,0),VLOOKUP($A44,'egyéb forrás költségei'!$B:$M,8,0)))</f>
        <v/>
      </c>
      <c r="D44" s="444" t="str">
        <f>IF(A44="","",IFERROR(VLOOKUP($A44,'dologi költségek'!$D:$M,9,0),VLOOKUP($A44,'egyéb forrás költségei'!$B:$M,9,0)))</f>
        <v/>
      </c>
      <c r="E44" s="444" t="str">
        <f>IF(A44="","",IFERROR(VLOOKUP($A44,'dologi költségek'!$D:$M,10,0),VLOOKUP($A44,'egyéb forrás költségei'!$B:$M,10,0)))</f>
        <v/>
      </c>
      <c r="F44" s="457" t="str">
        <f>IF(A44="","",SUMIF('egyéb forrás költségei'!$B:$B,$A44,'egyéb forrás költségei'!L:L))</f>
        <v/>
      </c>
      <c r="G44" s="458" t="str">
        <f>IF(A44="","",SUMIF('dologi költségek'!$D:$D,$A44,'dologi költségek'!N:N))</f>
        <v/>
      </c>
      <c r="H44" s="459" t="str">
        <f t="shared" si="0"/>
        <v/>
      </c>
      <c r="I44" s="461" t="str">
        <f t="shared" si="1"/>
        <v/>
      </c>
    </row>
    <row r="45" spans="2:9" x14ac:dyDescent="0.35">
      <c r="B45" s="456" t="str">
        <f>IF(A45="","",IFERROR(VLOOKUP($A45,'dologi költségek'!$D:$M,5,0),VLOOKUP($A45,'egyéb forrás költségei'!$B:$M,5,0)))</f>
        <v/>
      </c>
      <c r="C45" s="444" t="str">
        <f>IF(A45="","",IFERROR(VLOOKUP($A45,'dologi költségek'!$D:$M,8,0),VLOOKUP($A45,'egyéb forrás költségei'!$B:$M,8,0)))</f>
        <v/>
      </c>
      <c r="D45" s="444" t="str">
        <f>IF(A45="","",IFERROR(VLOOKUP($A45,'dologi költségek'!$D:$M,9,0),VLOOKUP($A45,'egyéb forrás költségei'!$B:$M,9,0)))</f>
        <v/>
      </c>
      <c r="E45" s="444" t="str">
        <f>IF(A45="","",IFERROR(VLOOKUP($A45,'dologi költségek'!$D:$M,10,0),VLOOKUP($A45,'egyéb forrás költségei'!$B:$M,10,0)))</f>
        <v/>
      </c>
      <c r="F45" s="457" t="str">
        <f>IF(A45="","",SUMIF('egyéb forrás költségei'!$B:$B,$A45,'egyéb forrás költségei'!L:L))</f>
        <v/>
      </c>
      <c r="G45" s="458" t="str">
        <f>IF(A45="","",SUMIF('dologi költségek'!$D:$D,$A45,'dologi költségek'!N:N))</f>
        <v/>
      </c>
      <c r="H45" s="459" t="str">
        <f t="shared" si="0"/>
        <v/>
      </c>
      <c r="I45" s="461" t="str">
        <f t="shared" si="1"/>
        <v/>
      </c>
    </row>
    <row r="46" spans="2:9" x14ac:dyDescent="0.35">
      <c r="B46" s="456" t="str">
        <f>IF(A46="","",IFERROR(VLOOKUP($A46,'dologi költségek'!$D:$M,5,0),VLOOKUP($A46,'egyéb forrás költségei'!$B:$M,5,0)))</f>
        <v/>
      </c>
      <c r="C46" s="444" t="str">
        <f>IF(A46="","",IFERROR(VLOOKUP($A46,'dologi költségek'!$D:$M,8,0),VLOOKUP($A46,'egyéb forrás költségei'!$B:$M,8,0)))</f>
        <v/>
      </c>
      <c r="D46" s="444" t="str">
        <f>IF(A46="","",IFERROR(VLOOKUP($A46,'dologi költségek'!$D:$M,9,0),VLOOKUP($A46,'egyéb forrás költségei'!$B:$M,9,0)))</f>
        <v/>
      </c>
      <c r="E46" s="444" t="str">
        <f>IF(A46="","",IFERROR(VLOOKUP($A46,'dologi költségek'!$D:$M,10,0),VLOOKUP($A46,'egyéb forrás költségei'!$B:$M,10,0)))</f>
        <v/>
      </c>
      <c r="F46" s="457" t="str">
        <f>IF(A46="","",SUMIF('egyéb forrás költségei'!$B:$B,$A46,'egyéb forrás költségei'!L:L))</f>
        <v/>
      </c>
      <c r="G46" s="458" t="str">
        <f>IF(A46="","",SUMIF('dologi költségek'!$D:$D,$A46,'dologi költségek'!N:N))</f>
        <v/>
      </c>
      <c r="H46" s="459" t="str">
        <f t="shared" si="0"/>
        <v/>
      </c>
      <c r="I46" s="461" t="str">
        <f t="shared" si="1"/>
        <v/>
      </c>
    </row>
    <row r="47" spans="2:9" x14ac:dyDescent="0.35">
      <c r="B47" s="456" t="str">
        <f>IF(A47="","",IFERROR(VLOOKUP($A47,'dologi költségek'!$D:$M,5,0),VLOOKUP($A47,'egyéb forrás költségei'!$B:$M,5,0)))</f>
        <v/>
      </c>
      <c r="C47" s="444" t="str">
        <f>IF(A47="","",IFERROR(VLOOKUP($A47,'dologi költségek'!$D:$M,8,0),VLOOKUP($A47,'egyéb forrás költségei'!$B:$M,8,0)))</f>
        <v/>
      </c>
      <c r="D47" s="444" t="str">
        <f>IF(A47="","",IFERROR(VLOOKUP($A47,'dologi költségek'!$D:$M,9,0),VLOOKUP($A47,'egyéb forrás költségei'!$B:$M,9,0)))</f>
        <v/>
      </c>
      <c r="E47" s="444" t="str">
        <f>IF(A47="","",IFERROR(VLOOKUP($A47,'dologi költségek'!$D:$M,10,0),VLOOKUP($A47,'egyéb forrás költségei'!$B:$M,10,0)))</f>
        <v/>
      </c>
      <c r="F47" s="457" t="str">
        <f>IF(A47="","",SUMIF('egyéb forrás költségei'!$B:$B,$A47,'egyéb forrás költségei'!L:L))</f>
        <v/>
      </c>
      <c r="G47" s="458" t="str">
        <f>IF(A47="","",SUMIF('dologi költségek'!$D:$D,$A47,'dologi költségek'!N:N))</f>
        <v/>
      </c>
      <c r="H47" s="459" t="str">
        <f t="shared" si="0"/>
        <v/>
      </c>
      <c r="I47" s="461" t="str">
        <f t="shared" si="1"/>
        <v/>
      </c>
    </row>
    <row r="48" spans="2:9" x14ac:dyDescent="0.35">
      <c r="B48" s="456" t="str">
        <f>IF(A48="","",IFERROR(VLOOKUP($A48,'dologi költségek'!$D:$M,5,0),VLOOKUP($A48,'egyéb forrás költségei'!$B:$M,5,0)))</f>
        <v/>
      </c>
      <c r="C48" s="444" t="str">
        <f>IF(A48="","",IFERROR(VLOOKUP($A48,'dologi költségek'!$D:$M,8,0),VLOOKUP($A48,'egyéb forrás költségei'!$B:$M,8,0)))</f>
        <v/>
      </c>
      <c r="D48" s="444" t="str">
        <f>IF(A48="","",IFERROR(VLOOKUP($A48,'dologi költségek'!$D:$M,9,0),VLOOKUP($A48,'egyéb forrás költségei'!$B:$M,9,0)))</f>
        <v/>
      </c>
      <c r="E48" s="444" t="str">
        <f>IF(A48="","",IFERROR(VLOOKUP($A48,'dologi költségek'!$D:$M,10,0),VLOOKUP($A48,'egyéb forrás költségei'!$B:$M,10,0)))</f>
        <v/>
      </c>
      <c r="F48" s="457" t="str">
        <f>IF(A48="","",SUMIF('egyéb forrás költségei'!$B:$B,$A48,'egyéb forrás költségei'!L:L))</f>
        <v/>
      </c>
      <c r="G48" s="458" t="str">
        <f>IF(A48="","",SUMIF('dologi költségek'!$D:$D,$A48,'dologi költségek'!N:N))</f>
        <v/>
      </c>
      <c r="H48" s="459" t="str">
        <f t="shared" si="0"/>
        <v/>
      </c>
      <c r="I48" s="461" t="str">
        <f t="shared" si="1"/>
        <v/>
      </c>
    </row>
    <row r="49" spans="2:9" x14ac:dyDescent="0.35">
      <c r="B49" s="456" t="str">
        <f>IF(A49="","",IFERROR(VLOOKUP($A49,'dologi költségek'!$D:$M,5,0),VLOOKUP($A49,'egyéb forrás költségei'!$B:$M,5,0)))</f>
        <v/>
      </c>
      <c r="C49" s="444" t="str">
        <f>IF(A49="","",IFERROR(VLOOKUP($A49,'dologi költségek'!$D:$M,8,0),VLOOKUP($A49,'egyéb forrás költségei'!$B:$M,8,0)))</f>
        <v/>
      </c>
      <c r="D49" s="444" t="str">
        <f>IF(A49="","",IFERROR(VLOOKUP($A49,'dologi költségek'!$D:$M,9,0),VLOOKUP($A49,'egyéb forrás költségei'!$B:$M,9,0)))</f>
        <v/>
      </c>
      <c r="E49" s="444" t="str">
        <f>IF(A49="","",IFERROR(VLOOKUP($A49,'dologi költségek'!$D:$M,10,0),VLOOKUP($A49,'egyéb forrás költségei'!$B:$M,10,0)))</f>
        <v/>
      </c>
      <c r="F49" s="457" t="str">
        <f>IF(A49="","",SUMIF('egyéb forrás költségei'!$B:$B,$A49,'egyéb forrás költségei'!L:L))</f>
        <v/>
      </c>
      <c r="G49" s="458" t="str">
        <f>IF(A49="","",SUMIF('dologi költségek'!$D:$D,$A49,'dologi költségek'!N:N))</f>
        <v/>
      </c>
      <c r="H49" s="459" t="str">
        <f t="shared" si="0"/>
        <v/>
      </c>
      <c r="I49" s="461" t="str">
        <f t="shared" si="1"/>
        <v/>
      </c>
    </row>
    <row r="50" spans="2:9" x14ac:dyDescent="0.35">
      <c r="B50" s="456" t="str">
        <f>IF(A50="","",IFERROR(VLOOKUP($A50,'dologi költségek'!$D:$M,5,0),VLOOKUP($A50,'egyéb forrás költségei'!$B:$M,5,0)))</f>
        <v/>
      </c>
      <c r="C50" s="444" t="str">
        <f>IF(A50="","",IFERROR(VLOOKUP($A50,'dologi költségek'!$D:$M,8,0),VLOOKUP($A50,'egyéb forrás költségei'!$B:$M,8,0)))</f>
        <v/>
      </c>
      <c r="D50" s="444" t="str">
        <f>IF(A50="","",IFERROR(VLOOKUP($A50,'dologi költségek'!$D:$M,9,0),VLOOKUP($A50,'egyéb forrás költségei'!$B:$M,9,0)))</f>
        <v/>
      </c>
      <c r="E50" s="444" t="str">
        <f>IF(A50="","",IFERROR(VLOOKUP($A50,'dologi költségek'!$D:$M,10,0),VLOOKUP($A50,'egyéb forrás költségei'!$B:$M,10,0)))</f>
        <v/>
      </c>
      <c r="F50" s="457" t="str">
        <f>IF(A50="","",SUMIF('egyéb forrás költségei'!$B:$B,$A50,'egyéb forrás költségei'!L:L))</f>
        <v/>
      </c>
      <c r="G50" s="458" t="str">
        <f>IF(A50="","",SUMIF('dologi költségek'!$D:$D,$A50,'dologi költségek'!N:N))</f>
        <v/>
      </c>
      <c r="H50" s="459" t="str">
        <f t="shared" si="0"/>
        <v/>
      </c>
      <c r="I50" s="461" t="str">
        <f t="shared" si="1"/>
        <v/>
      </c>
    </row>
    <row r="51" spans="2:9" x14ac:dyDescent="0.35">
      <c r="B51" s="456" t="str">
        <f>IF(A51="","",IFERROR(VLOOKUP($A51,'dologi költségek'!$D:$M,5,0),VLOOKUP($A51,'egyéb forrás költségei'!$B:$M,5,0)))</f>
        <v/>
      </c>
      <c r="C51" s="444" t="str">
        <f>IF(A51="","",IFERROR(VLOOKUP($A51,'dologi költségek'!$D:$M,8,0),VLOOKUP($A51,'egyéb forrás költségei'!$B:$M,8,0)))</f>
        <v/>
      </c>
      <c r="D51" s="444" t="str">
        <f>IF(A51="","",IFERROR(VLOOKUP($A51,'dologi költségek'!$D:$M,9,0),VLOOKUP($A51,'egyéb forrás költségei'!$B:$M,9,0)))</f>
        <v/>
      </c>
      <c r="E51" s="444" t="str">
        <f>IF(A51="","",IFERROR(VLOOKUP($A51,'dologi költségek'!$D:$M,10,0),VLOOKUP($A51,'egyéb forrás költségei'!$B:$M,10,0)))</f>
        <v/>
      </c>
      <c r="F51" s="457" t="str">
        <f>IF(A51="","",SUMIF('egyéb forrás költségei'!$B:$B,$A51,'egyéb forrás költségei'!L:L))</f>
        <v/>
      </c>
      <c r="G51" s="458" t="str">
        <f>IF(A51="","",SUMIF('dologi költségek'!$D:$D,$A51,'dologi költségek'!N:N))</f>
        <v/>
      </c>
      <c r="H51" s="459" t="str">
        <f t="shared" si="0"/>
        <v/>
      </c>
      <c r="I51" s="461" t="str">
        <f t="shared" si="1"/>
        <v/>
      </c>
    </row>
    <row r="52" spans="2:9" x14ac:dyDescent="0.35">
      <c r="B52" s="456" t="str">
        <f>IF(A52="","",IFERROR(VLOOKUP($A52,'dologi költségek'!$D:$M,5,0),VLOOKUP($A52,'egyéb forrás költségei'!$B:$M,5,0)))</f>
        <v/>
      </c>
      <c r="C52" s="444" t="str">
        <f>IF(A52="","",IFERROR(VLOOKUP($A52,'dologi költségek'!$D:$M,8,0),VLOOKUP($A52,'egyéb forrás költségei'!$B:$M,8,0)))</f>
        <v/>
      </c>
      <c r="D52" s="444" t="str">
        <f>IF(A52="","",IFERROR(VLOOKUP($A52,'dologi költségek'!$D:$M,9,0),VLOOKUP($A52,'egyéb forrás költségei'!$B:$M,9,0)))</f>
        <v/>
      </c>
      <c r="E52" s="444" t="str">
        <f>IF(A52="","",IFERROR(VLOOKUP($A52,'dologi költségek'!$D:$M,10,0),VLOOKUP($A52,'egyéb forrás költségei'!$B:$M,10,0)))</f>
        <v/>
      </c>
      <c r="F52" s="457" t="str">
        <f>IF(A52="","",SUMIF('egyéb forrás költségei'!$B:$B,$A52,'egyéb forrás költségei'!L:L))</f>
        <v/>
      </c>
      <c r="G52" s="458" t="str">
        <f>IF(A52="","",SUMIF('dologi költségek'!$D:$D,$A52,'dologi költségek'!N:N))</f>
        <v/>
      </c>
      <c r="H52" s="459" t="str">
        <f t="shared" si="0"/>
        <v/>
      </c>
      <c r="I52" s="461" t="str">
        <f t="shared" si="1"/>
        <v/>
      </c>
    </row>
    <row r="53" spans="2:9" x14ac:dyDescent="0.35">
      <c r="B53" s="456" t="str">
        <f>IF(A53="","",IFERROR(VLOOKUP($A53,'dologi költségek'!$D:$M,5,0),VLOOKUP($A53,'egyéb forrás költségei'!$B:$M,5,0)))</f>
        <v/>
      </c>
      <c r="C53" s="444" t="str">
        <f>IF(A53="","",IFERROR(VLOOKUP($A53,'dologi költségek'!$D:$M,8,0),VLOOKUP($A53,'egyéb forrás költségei'!$B:$M,8,0)))</f>
        <v/>
      </c>
      <c r="D53" s="444" t="str">
        <f>IF(A53="","",IFERROR(VLOOKUP($A53,'dologi költségek'!$D:$M,9,0),VLOOKUP($A53,'egyéb forrás költségei'!$B:$M,9,0)))</f>
        <v/>
      </c>
      <c r="E53" s="444" t="str">
        <f>IF(A53="","",IFERROR(VLOOKUP($A53,'dologi költségek'!$D:$M,10,0),VLOOKUP($A53,'egyéb forrás költségei'!$B:$M,10,0)))</f>
        <v/>
      </c>
      <c r="F53" s="457" t="str">
        <f>IF(A53="","",SUMIF('egyéb forrás költségei'!$B:$B,$A53,'egyéb forrás költségei'!L:L))</f>
        <v/>
      </c>
      <c r="G53" s="458" t="str">
        <f>IF(A53="","",SUMIF('dologi költségek'!$D:$D,$A53,'dologi költségek'!N:N))</f>
        <v/>
      </c>
      <c r="H53" s="459" t="str">
        <f t="shared" si="0"/>
        <v/>
      </c>
      <c r="I53" s="461" t="str">
        <f t="shared" si="1"/>
        <v/>
      </c>
    </row>
    <row r="54" spans="2:9" x14ac:dyDescent="0.35">
      <c r="B54" s="456" t="str">
        <f>IF(A54="","",IFERROR(VLOOKUP($A54,'dologi költségek'!$D:$M,5,0),VLOOKUP($A54,'egyéb forrás költségei'!$B:$M,5,0)))</f>
        <v/>
      </c>
      <c r="C54" s="444" t="str">
        <f>IF(A54="","",IFERROR(VLOOKUP($A54,'dologi költségek'!$D:$M,8,0),VLOOKUP($A54,'egyéb forrás költségei'!$B:$M,8,0)))</f>
        <v/>
      </c>
      <c r="D54" s="444" t="str">
        <f>IF(A54="","",IFERROR(VLOOKUP($A54,'dologi költségek'!$D:$M,9,0),VLOOKUP($A54,'egyéb forrás költségei'!$B:$M,9,0)))</f>
        <v/>
      </c>
      <c r="E54" s="444" t="str">
        <f>IF(A54="","",IFERROR(VLOOKUP($A54,'dologi költségek'!$D:$M,10,0),VLOOKUP($A54,'egyéb forrás költségei'!$B:$M,10,0)))</f>
        <v/>
      </c>
      <c r="F54" s="457" t="str">
        <f>IF(A54="","",SUMIF('egyéb forrás költségei'!$B:$B,$A54,'egyéb forrás költségei'!L:L))</f>
        <v/>
      </c>
      <c r="G54" s="458" t="str">
        <f>IF(A54="","",SUMIF('dologi költségek'!$D:$D,$A54,'dologi költségek'!N:N))</f>
        <v/>
      </c>
      <c r="H54" s="459" t="str">
        <f t="shared" si="0"/>
        <v/>
      </c>
      <c r="I54" s="461" t="str">
        <f t="shared" si="1"/>
        <v/>
      </c>
    </row>
    <row r="55" spans="2:9" x14ac:dyDescent="0.35">
      <c r="B55" s="456" t="str">
        <f>IF(A55="","",IFERROR(VLOOKUP($A55,'dologi költségek'!$D:$M,5,0),VLOOKUP($A55,'egyéb forrás költségei'!$B:$M,5,0)))</f>
        <v/>
      </c>
      <c r="C55" s="444" t="str">
        <f>IF(A55="","",IFERROR(VLOOKUP($A55,'dologi költségek'!$D:$M,8,0),VLOOKUP($A55,'egyéb forrás költségei'!$B:$M,8,0)))</f>
        <v/>
      </c>
      <c r="D55" s="444" t="str">
        <f>IF(A55="","",IFERROR(VLOOKUP($A55,'dologi költségek'!$D:$M,9,0),VLOOKUP($A55,'egyéb forrás költségei'!$B:$M,9,0)))</f>
        <v/>
      </c>
      <c r="E55" s="444" t="str">
        <f>IF(A55="","",IFERROR(VLOOKUP($A55,'dologi költségek'!$D:$M,10,0),VLOOKUP($A55,'egyéb forrás költségei'!$B:$M,10,0)))</f>
        <v/>
      </c>
      <c r="F55" s="457" t="str">
        <f>IF(A55="","",SUMIF('egyéb forrás költségei'!$B:$B,$A55,'egyéb forrás költségei'!L:L))</f>
        <v/>
      </c>
      <c r="G55" s="458" t="str">
        <f>IF(A55="","",SUMIF('dologi költségek'!$D:$D,$A55,'dologi költségek'!N:N))</f>
        <v/>
      </c>
      <c r="H55" s="459" t="str">
        <f t="shared" si="0"/>
        <v/>
      </c>
      <c r="I55" s="461" t="str">
        <f t="shared" si="1"/>
        <v/>
      </c>
    </row>
    <row r="56" spans="2:9" x14ac:dyDescent="0.35">
      <c r="B56" s="456" t="str">
        <f>IF(A56="","",IFERROR(VLOOKUP($A56,'dologi költségek'!$D:$M,5,0),VLOOKUP($A56,'egyéb forrás költségei'!$B:$M,5,0)))</f>
        <v/>
      </c>
      <c r="C56" s="444" t="str">
        <f>IF(A56="","",IFERROR(VLOOKUP($A56,'dologi költségek'!$D:$M,8,0),VLOOKUP($A56,'egyéb forrás költségei'!$B:$M,8,0)))</f>
        <v/>
      </c>
      <c r="D56" s="444" t="str">
        <f>IF(A56="","",IFERROR(VLOOKUP($A56,'dologi költségek'!$D:$M,9,0),VLOOKUP($A56,'egyéb forrás költségei'!$B:$M,9,0)))</f>
        <v/>
      </c>
      <c r="E56" s="444" t="str">
        <f>IF(A56="","",IFERROR(VLOOKUP($A56,'dologi költségek'!$D:$M,10,0),VLOOKUP($A56,'egyéb forrás költségei'!$B:$M,10,0)))</f>
        <v/>
      </c>
      <c r="F56" s="457" t="str">
        <f>IF(A56="","",SUMIF('egyéb forrás költségei'!$B:$B,$A56,'egyéb forrás költségei'!L:L))</f>
        <v/>
      </c>
      <c r="G56" s="458" t="str">
        <f>IF(A56="","",SUMIF('dologi költségek'!$D:$D,$A56,'dologi költségek'!N:N))</f>
        <v/>
      </c>
      <c r="H56" s="459" t="str">
        <f t="shared" si="0"/>
        <v/>
      </c>
      <c r="I56" s="461" t="str">
        <f t="shared" si="1"/>
        <v/>
      </c>
    </row>
    <row r="57" spans="2:9" x14ac:dyDescent="0.35">
      <c r="B57" s="456" t="str">
        <f>IF(A57="","",IFERROR(VLOOKUP($A57,'dologi költségek'!$D:$M,5,0),VLOOKUP($A57,'egyéb forrás költségei'!$B:$M,5,0)))</f>
        <v/>
      </c>
      <c r="C57" s="444" t="str">
        <f>IF(A57="","",IFERROR(VLOOKUP($A57,'dologi költségek'!$D:$M,8,0),VLOOKUP($A57,'egyéb forrás költségei'!$B:$M,8,0)))</f>
        <v/>
      </c>
      <c r="D57" s="444" t="str">
        <f>IF(A57="","",IFERROR(VLOOKUP($A57,'dologi költségek'!$D:$M,9,0),VLOOKUP($A57,'egyéb forrás költségei'!$B:$M,9,0)))</f>
        <v/>
      </c>
      <c r="E57" s="444" t="str">
        <f>IF(A57="","",IFERROR(VLOOKUP($A57,'dologi költségek'!$D:$M,10,0),VLOOKUP($A57,'egyéb forrás költségei'!$B:$M,10,0)))</f>
        <v/>
      </c>
      <c r="F57" s="457" t="str">
        <f>IF(A57="","",SUMIF('egyéb forrás költségei'!$B:$B,$A57,'egyéb forrás költségei'!L:L))</f>
        <v/>
      </c>
      <c r="G57" s="458" t="str">
        <f>IF(A57="","",SUMIF('dologi költségek'!$D:$D,$A57,'dologi költségek'!N:N))</f>
        <v/>
      </c>
      <c r="H57" s="459" t="str">
        <f t="shared" si="0"/>
        <v/>
      </c>
      <c r="I57" s="461" t="str">
        <f t="shared" si="1"/>
        <v/>
      </c>
    </row>
    <row r="58" spans="2:9" x14ac:dyDescent="0.35">
      <c r="B58" s="456" t="str">
        <f>IF(A58="","",IFERROR(VLOOKUP($A58,'dologi költségek'!$D:$M,5,0),VLOOKUP($A58,'egyéb forrás költségei'!$B:$M,5,0)))</f>
        <v/>
      </c>
      <c r="C58" s="444" t="str">
        <f>IF(A58="","",IFERROR(VLOOKUP($A58,'dologi költségek'!$D:$M,8,0),VLOOKUP($A58,'egyéb forrás költségei'!$B:$M,8,0)))</f>
        <v/>
      </c>
      <c r="D58" s="444" t="str">
        <f>IF(A58="","",IFERROR(VLOOKUP($A58,'dologi költségek'!$D:$M,9,0),VLOOKUP($A58,'egyéb forrás költségei'!$B:$M,9,0)))</f>
        <v/>
      </c>
      <c r="E58" s="444" t="str">
        <f>IF(A58="","",IFERROR(VLOOKUP($A58,'dologi költségek'!$D:$M,10,0),VLOOKUP($A58,'egyéb forrás költségei'!$B:$M,10,0)))</f>
        <v/>
      </c>
      <c r="F58" s="457" t="str">
        <f>IF(A58="","",SUMIF('egyéb forrás költségei'!$B:$B,$A58,'egyéb forrás költségei'!L:L))</f>
        <v/>
      </c>
      <c r="G58" s="458" t="str">
        <f>IF(A58="","",SUMIF('dologi költségek'!$D:$D,$A58,'dologi költségek'!N:N))</f>
        <v/>
      </c>
      <c r="H58" s="459" t="str">
        <f t="shared" si="0"/>
        <v/>
      </c>
      <c r="I58" s="461" t="str">
        <f t="shared" si="1"/>
        <v/>
      </c>
    </row>
    <row r="59" spans="2:9" x14ac:dyDescent="0.35">
      <c r="B59" s="456" t="str">
        <f>IF(A59="","",IFERROR(VLOOKUP($A59,'dologi költségek'!$D:$M,5,0),VLOOKUP($A59,'egyéb forrás költségei'!$B:$M,5,0)))</f>
        <v/>
      </c>
      <c r="C59" s="444" t="str">
        <f>IF(A59="","",IFERROR(VLOOKUP($A59,'dologi költségek'!$D:$M,8,0),VLOOKUP($A59,'egyéb forrás költségei'!$B:$M,8,0)))</f>
        <v/>
      </c>
      <c r="D59" s="444" t="str">
        <f>IF(A59="","",IFERROR(VLOOKUP($A59,'dologi költségek'!$D:$M,9,0),VLOOKUP($A59,'egyéb forrás költségei'!$B:$M,9,0)))</f>
        <v/>
      </c>
      <c r="E59" s="444" t="str">
        <f>IF(A59="","",IFERROR(VLOOKUP($A59,'dologi költségek'!$D:$M,10,0),VLOOKUP($A59,'egyéb forrás költségei'!$B:$M,10,0)))</f>
        <v/>
      </c>
      <c r="F59" s="457" t="str">
        <f>IF(A59="","",SUMIF('egyéb forrás költségei'!$B:$B,$A59,'egyéb forrás költségei'!L:L))</f>
        <v/>
      </c>
      <c r="G59" s="458" t="str">
        <f>IF(A59="","",SUMIF('dologi költségek'!$D:$D,$A59,'dologi költségek'!N:N))</f>
        <v/>
      </c>
      <c r="H59" s="459" t="str">
        <f t="shared" si="0"/>
        <v/>
      </c>
      <c r="I59" s="461" t="str">
        <f t="shared" si="1"/>
        <v/>
      </c>
    </row>
    <row r="60" spans="2:9" x14ac:dyDescent="0.35">
      <c r="B60" s="456" t="str">
        <f>IF(A60="","",IFERROR(VLOOKUP($A60,'dologi költségek'!$D:$M,5,0),VLOOKUP($A60,'egyéb forrás költségei'!$B:$M,5,0)))</f>
        <v/>
      </c>
      <c r="C60" s="444" t="str">
        <f>IF(A60="","",IFERROR(VLOOKUP($A60,'dologi költségek'!$D:$M,8,0),VLOOKUP($A60,'egyéb forrás költségei'!$B:$M,8,0)))</f>
        <v/>
      </c>
      <c r="D60" s="444" t="str">
        <f>IF(A60="","",IFERROR(VLOOKUP($A60,'dologi költségek'!$D:$M,9,0),VLOOKUP($A60,'egyéb forrás költségei'!$B:$M,9,0)))</f>
        <v/>
      </c>
      <c r="E60" s="444" t="str">
        <f>IF(A60="","",IFERROR(VLOOKUP($A60,'dologi költségek'!$D:$M,10,0),VLOOKUP($A60,'egyéb forrás költségei'!$B:$M,10,0)))</f>
        <v/>
      </c>
      <c r="F60" s="457" t="str">
        <f>IF(A60="","",SUMIF('egyéb forrás költségei'!$B:$B,$A60,'egyéb forrás költségei'!L:L))</f>
        <v/>
      </c>
      <c r="G60" s="458" t="str">
        <f>IF(A60="","",SUMIF('dologi költségek'!$D:$D,$A60,'dologi költségek'!N:N))</f>
        <v/>
      </c>
      <c r="H60" s="459" t="str">
        <f t="shared" si="0"/>
        <v/>
      </c>
      <c r="I60" s="461" t="str">
        <f t="shared" si="1"/>
        <v/>
      </c>
    </row>
    <row r="61" spans="2:9" x14ac:dyDescent="0.35">
      <c r="B61" s="456" t="str">
        <f>IF(A61="","",IFERROR(VLOOKUP($A61,'dologi költségek'!$D:$M,5,0),VLOOKUP($A61,'egyéb forrás költségei'!$B:$M,5,0)))</f>
        <v/>
      </c>
      <c r="C61" s="444" t="str">
        <f>IF(A61="","",IFERROR(VLOOKUP($A61,'dologi költségek'!$D:$M,8,0),VLOOKUP($A61,'egyéb forrás költségei'!$B:$M,8,0)))</f>
        <v/>
      </c>
      <c r="D61" s="444" t="str">
        <f>IF(A61="","",IFERROR(VLOOKUP($A61,'dologi költségek'!$D:$M,9,0),VLOOKUP($A61,'egyéb forrás költségei'!$B:$M,9,0)))</f>
        <v/>
      </c>
      <c r="E61" s="444" t="str">
        <f>IF(A61="","",IFERROR(VLOOKUP($A61,'dologi költségek'!$D:$M,10,0),VLOOKUP($A61,'egyéb forrás költségei'!$B:$M,10,0)))</f>
        <v/>
      </c>
      <c r="F61" s="457" t="str">
        <f>IF(A61="","",SUMIF('egyéb forrás költségei'!$B:$B,$A61,'egyéb forrás költségei'!L:L))</f>
        <v/>
      </c>
      <c r="G61" s="458" t="str">
        <f>IF(A61="","",SUMIF('dologi költségek'!$D:$D,$A61,'dologi költségek'!N:N))</f>
        <v/>
      </c>
      <c r="H61" s="459" t="str">
        <f t="shared" si="0"/>
        <v/>
      </c>
      <c r="I61" s="461" t="str">
        <f t="shared" si="1"/>
        <v/>
      </c>
    </row>
    <row r="62" spans="2:9" x14ac:dyDescent="0.35">
      <c r="B62" s="456" t="str">
        <f>IF(A62="","",IFERROR(VLOOKUP($A62,'dologi költségek'!$D:$M,5,0),VLOOKUP($A62,'egyéb forrás költségei'!$B:$M,5,0)))</f>
        <v/>
      </c>
      <c r="C62" s="444" t="str">
        <f>IF(A62="","",IFERROR(VLOOKUP($A62,'dologi költségek'!$D:$M,8,0),VLOOKUP($A62,'egyéb forrás költségei'!$B:$M,8,0)))</f>
        <v/>
      </c>
      <c r="D62" s="444" t="str">
        <f>IF(A62="","",IFERROR(VLOOKUP($A62,'dologi költségek'!$D:$M,9,0),VLOOKUP($A62,'egyéb forrás költségei'!$B:$M,9,0)))</f>
        <v/>
      </c>
      <c r="E62" s="444" t="str">
        <f>IF(A62="","",IFERROR(VLOOKUP($A62,'dologi költségek'!$D:$M,10,0),VLOOKUP($A62,'egyéb forrás költségei'!$B:$M,10,0)))</f>
        <v/>
      </c>
      <c r="F62" s="457" t="str">
        <f>IF(A62="","",SUMIF('egyéb forrás költségei'!$B:$B,$A62,'egyéb forrás költségei'!L:L))</f>
        <v/>
      </c>
      <c r="G62" s="458" t="str">
        <f>IF(A62="","",SUMIF('dologi költségek'!$D:$D,$A62,'dologi költségek'!N:N))</f>
        <v/>
      </c>
      <c r="H62" s="459" t="str">
        <f t="shared" si="0"/>
        <v/>
      </c>
      <c r="I62" s="461" t="str">
        <f t="shared" si="1"/>
        <v/>
      </c>
    </row>
    <row r="63" spans="2:9" x14ac:dyDescent="0.35">
      <c r="B63" s="456" t="str">
        <f>IF(A63="","",IFERROR(VLOOKUP($A63,'dologi költségek'!$D:$M,5,0),VLOOKUP($A63,'egyéb forrás költségei'!$B:$M,5,0)))</f>
        <v/>
      </c>
      <c r="C63" s="444" t="str">
        <f>IF(A63="","",IFERROR(VLOOKUP($A63,'dologi költségek'!$D:$M,8,0),VLOOKUP($A63,'egyéb forrás költségei'!$B:$M,8,0)))</f>
        <v/>
      </c>
      <c r="D63" s="444" t="str">
        <f>IF(A63="","",IFERROR(VLOOKUP($A63,'dologi költségek'!$D:$M,9,0),VLOOKUP($A63,'egyéb forrás költségei'!$B:$M,9,0)))</f>
        <v/>
      </c>
      <c r="E63" s="444" t="str">
        <f>IF(A63="","",IFERROR(VLOOKUP($A63,'dologi költségek'!$D:$M,10,0),VLOOKUP($A63,'egyéb forrás költségei'!$B:$M,10,0)))</f>
        <v/>
      </c>
      <c r="F63" s="457" t="str">
        <f>IF(A63="","",SUMIF('egyéb forrás költségei'!$B:$B,$A63,'egyéb forrás költségei'!L:L))</f>
        <v/>
      </c>
      <c r="G63" s="458" t="str">
        <f>IF(A63="","",SUMIF('dologi költségek'!$D:$D,$A63,'dologi költségek'!N:N))</f>
        <v/>
      </c>
      <c r="H63" s="459" t="str">
        <f t="shared" si="0"/>
        <v/>
      </c>
      <c r="I63" s="461" t="str">
        <f t="shared" si="1"/>
        <v/>
      </c>
    </row>
    <row r="64" spans="2:9" x14ac:dyDescent="0.35">
      <c r="B64" s="456" t="str">
        <f>IF(A64="","",IFERROR(VLOOKUP($A64,'dologi költségek'!$D:$M,5,0),VLOOKUP($A64,'egyéb forrás költségei'!$B:$M,5,0)))</f>
        <v/>
      </c>
      <c r="C64" s="444" t="str">
        <f>IF(A64="","",IFERROR(VLOOKUP($A64,'dologi költségek'!$D:$M,8,0),VLOOKUP($A64,'egyéb forrás költségei'!$B:$M,8,0)))</f>
        <v/>
      </c>
      <c r="D64" s="444" t="str">
        <f>IF(A64="","",IFERROR(VLOOKUP($A64,'dologi költségek'!$D:$M,9,0),VLOOKUP($A64,'egyéb forrás költségei'!$B:$M,9,0)))</f>
        <v/>
      </c>
      <c r="E64" s="444" t="str">
        <f>IF(A64="","",IFERROR(VLOOKUP($A64,'dologi költségek'!$D:$M,10,0),VLOOKUP($A64,'egyéb forrás költségei'!$B:$M,10,0)))</f>
        <v/>
      </c>
      <c r="F64" s="457" t="str">
        <f>IF(A64="","",SUMIF('egyéb forrás költségei'!$B:$B,$A64,'egyéb forrás költségei'!L:L))</f>
        <v/>
      </c>
      <c r="G64" s="458" t="str">
        <f>IF(A64="","",SUMIF('dologi költségek'!$D:$D,$A64,'dologi költségek'!N:N))</f>
        <v/>
      </c>
      <c r="H64" s="459" t="str">
        <f t="shared" si="0"/>
        <v/>
      </c>
      <c r="I64" s="461" t="str">
        <f t="shared" si="1"/>
        <v/>
      </c>
    </row>
    <row r="65" spans="2:9" x14ac:dyDescent="0.35">
      <c r="B65" s="456" t="str">
        <f>IF(A65="","",IFERROR(VLOOKUP($A65,'dologi költségek'!$D:$M,5,0),VLOOKUP($A65,'egyéb forrás költségei'!$B:$M,5,0)))</f>
        <v/>
      </c>
      <c r="C65" s="444" t="str">
        <f>IF(A65="","",IFERROR(VLOOKUP($A65,'dologi költségek'!$D:$M,8,0),VLOOKUP($A65,'egyéb forrás költségei'!$B:$M,8,0)))</f>
        <v/>
      </c>
      <c r="D65" s="444" t="str">
        <f>IF(A65="","",IFERROR(VLOOKUP($A65,'dologi költségek'!$D:$M,9,0),VLOOKUP($A65,'egyéb forrás költségei'!$B:$M,9,0)))</f>
        <v/>
      </c>
      <c r="E65" s="444" t="str">
        <f>IF(A65="","",IFERROR(VLOOKUP($A65,'dologi költségek'!$D:$M,10,0),VLOOKUP($A65,'egyéb forrás költségei'!$B:$M,10,0)))</f>
        <v/>
      </c>
      <c r="F65" s="457" t="str">
        <f>IF(A65="","",SUMIF('egyéb forrás költségei'!$B:$B,$A65,'egyéb forrás költségei'!L:L))</f>
        <v/>
      </c>
      <c r="G65" s="458" t="str">
        <f>IF(A65="","",SUMIF('dologi költségek'!$D:$D,$A65,'dologi költségek'!N:N))</f>
        <v/>
      </c>
      <c r="H65" s="459" t="str">
        <f t="shared" si="0"/>
        <v/>
      </c>
      <c r="I65" s="461" t="str">
        <f t="shared" si="1"/>
        <v/>
      </c>
    </row>
    <row r="66" spans="2:9" x14ac:dyDescent="0.35">
      <c r="B66" s="456" t="str">
        <f>IF(A66="","",IFERROR(VLOOKUP($A66,'dologi költségek'!$D:$M,5,0),VLOOKUP($A66,'egyéb forrás költségei'!$B:$M,5,0)))</f>
        <v/>
      </c>
      <c r="C66" s="444" t="str">
        <f>IF(A66="","",IFERROR(VLOOKUP($A66,'dologi költségek'!$D:$M,8,0),VLOOKUP($A66,'egyéb forrás költségei'!$B:$M,8,0)))</f>
        <v/>
      </c>
      <c r="D66" s="444" t="str">
        <f>IF(A66="","",IFERROR(VLOOKUP($A66,'dologi költségek'!$D:$M,9,0),VLOOKUP($A66,'egyéb forrás költségei'!$B:$M,9,0)))</f>
        <v/>
      </c>
      <c r="E66" s="444" t="str">
        <f>IF(A66="","",IFERROR(VLOOKUP($A66,'dologi költségek'!$D:$M,10,0),VLOOKUP($A66,'egyéb forrás költségei'!$B:$M,10,0)))</f>
        <v/>
      </c>
      <c r="F66" s="457" t="str">
        <f>IF(A66="","",SUMIF('egyéb forrás költségei'!$B:$B,$A66,'egyéb forrás költségei'!L:L))</f>
        <v/>
      </c>
      <c r="G66" s="458" t="str">
        <f>IF(A66="","",SUMIF('dologi költségek'!$D:$D,$A66,'dologi költségek'!N:N))</f>
        <v/>
      </c>
      <c r="H66" s="459" t="str">
        <f t="shared" si="0"/>
        <v/>
      </c>
      <c r="I66" s="461" t="str">
        <f t="shared" si="1"/>
        <v/>
      </c>
    </row>
    <row r="67" spans="2:9" x14ac:dyDescent="0.35">
      <c r="B67" s="456" t="str">
        <f>IF(A67="","",IFERROR(VLOOKUP($A67,'dologi költségek'!$D:$M,5,0),VLOOKUP($A67,'egyéb forrás költségei'!$B:$M,5,0)))</f>
        <v/>
      </c>
      <c r="C67" s="444" t="str">
        <f>IF(A67="","",IFERROR(VLOOKUP($A67,'dologi költségek'!$D:$M,8,0),VLOOKUP($A67,'egyéb forrás költségei'!$B:$M,8,0)))</f>
        <v/>
      </c>
      <c r="D67" s="444" t="str">
        <f>IF(A67="","",IFERROR(VLOOKUP($A67,'dologi költségek'!$D:$M,9,0),VLOOKUP($A67,'egyéb forrás költségei'!$B:$M,9,0)))</f>
        <v/>
      </c>
      <c r="E67" s="444" t="str">
        <f>IF(A67="","",IFERROR(VLOOKUP($A67,'dologi költségek'!$D:$M,10,0),VLOOKUP($A67,'egyéb forrás költségei'!$B:$M,10,0)))</f>
        <v/>
      </c>
      <c r="F67" s="457" t="str">
        <f>IF(A67="","",SUMIF('egyéb forrás költségei'!$B:$B,$A67,'egyéb forrás költségei'!L:L))</f>
        <v/>
      </c>
      <c r="G67" s="458" t="str">
        <f>IF(A67="","",SUMIF('dologi költségek'!$D:$D,$A67,'dologi költségek'!N:N))</f>
        <v/>
      </c>
      <c r="H67" s="459" t="str">
        <f t="shared" si="0"/>
        <v/>
      </c>
      <c r="I67" s="461" t="str">
        <f t="shared" si="1"/>
        <v/>
      </c>
    </row>
    <row r="68" spans="2:9" x14ac:dyDescent="0.35">
      <c r="B68" s="456" t="str">
        <f>IF(A68="","",IFERROR(VLOOKUP($A68,'dologi költségek'!$D:$M,5,0),VLOOKUP($A68,'egyéb forrás költségei'!$B:$M,5,0)))</f>
        <v/>
      </c>
      <c r="C68" s="444" t="str">
        <f>IF(A68="","",IFERROR(VLOOKUP($A68,'dologi költségek'!$D:$M,8,0),VLOOKUP($A68,'egyéb forrás költségei'!$B:$M,8,0)))</f>
        <v/>
      </c>
      <c r="D68" s="444" t="str">
        <f>IF(A68="","",IFERROR(VLOOKUP($A68,'dologi költségek'!$D:$M,9,0),VLOOKUP($A68,'egyéb forrás költségei'!$B:$M,9,0)))</f>
        <v/>
      </c>
      <c r="E68" s="444" t="str">
        <f>IF(A68="","",IFERROR(VLOOKUP($A68,'dologi költségek'!$D:$M,10,0),VLOOKUP($A68,'egyéb forrás költségei'!$B:$M,10,0)))</f>
        <v/>
      </c>
      <c r="F68" s="457" t="str">
        <f>IF(A68="","",SUMIF('egyéb forrás költségei'!$B:$B,$A68,'egyéb forrás költségei'!L:L))</f>
        <v/>
      </c>
      <c r="G68" s="458" t="str">
        <f>IF(A68="","",SUMIF('dologi költségek'!$D:$D,$A68,'dologi költségek'!N:N))</f>
        <v/>
      </c>
      <c r="H68" s="459" t="str">
        <f t="shared" ref="H68:H131" si="2">IF(A68="","",SUM(F68:G68))</f>
        <v/>
      </c>
      <c r="I68" s="461" t="str">
        <f t="shared" ref="I68:I131" si="3">IFERROR(IF(A68="","",IF($B$1="igen",H68-C68,H68-E68)),"")</f>
        <v/>
      </c>
    </row>
    <row r="69" spans="2:9" x14ac:dyDescent="0.35">
      <c r="B69" s="456" t="str">
        <f>IF(A69="","",IFERROR(VLOOKUP($A69,'dologi költségek'!$D:$M,5,0),VLOOKUP($A69,'egyéb forrás költségei'!$B:$M,5,0)))</f>
        <v/>
      </c>
      <c r="C69" s="444" t="str">
        <f>IF(A69="","",IFERROR(VLOOKUP($A69,'dologi költségek'!$D:$M,8,0),VLOOKUP($A69,'egyéb forrás költségei'!$B:$M,8,0)))</f>
        <v/>
      </c>
      <c r="D69" s="444" t="str">
        <f>IF(A69="","",IFERROR(VLOOKUP($A69,'dologi költségek'!$D:$M,9,0),VLOOKUP($A69,'egyéb forrás költségei'!$B:$M,9,0)))</f>
        <v/>
      </c>
      <c r="E69" s="444" t="str">
        <f>IF(A69="","",IFERROR(VLOOKUP($A69,'dologi költségek'!$D:$M,10,0),VLOOKUP($A69,'egyéb forrás költségei'!$B:$M,10,0)))</f>
        <v/>
      </c>
      <c r="F69" s="457" t="str">
        <f>IF(A69="","",SUMIF('egyéb forrás költségei'!$B:$B,$A69,'egyéb forrás költségei'!L:L))</f>
        <v/>
      </c>
      <c r="G69" s="458" t="str">
        <f>IF(A69="","",SUMIF('dologi költségek'!$D:$D,$A69,'dologi költségek'!N:N))</f>
        <v/>
      </c>
      <c r="H69" s="459" t="str">
        <f t="shared" si="2"/>
        <v/>
      </c>
      <c r="I69" s="461" t="str">
        <f t="shared" si="3"/>
        <v/>
      </c>
    </row>
    <row r="70" spans="2:9" x14ac:dyDescent="0.35">
      <c r="B70" s="456" t="str">
        <f>IF(A70="","",IFERROR(VLOOKUP($A70,'dologi költségek'!$D:$M,5,0),VLOOKUP($A70,'egyéb forrás költségei'!$B:$M,5,0)))</f>
        <v/>
      </c>
      <c r="C70" s="444" t="str">
        <f>IF(A70="","",IFERROR(VLOOKUP($A70,'dologi költségek'!$D:$M,8,0),VLOOKUP($A70,'egyéb forrás költségei'!$B:$M,8,0)))</f>
        <v/>
      </c>
      <c r="D70" s="444" t="str">
        <f>IF(A70="","",IFERROR(VLOOKUP($A70,'dologi költségek'!$D:$M,9,0),VLOOKUP($A70,'egyéb forrás költségei'!$B:$M,9,0)))</f>
        <v/>
      </c>
      <c r="E70" s="444" t="str">
        <f>IF(A70="","",IFERROR(VLOOKUP($A70,'dologi költségek'!$D:$M,10,0),VLOOKUP($A70,'egyéb forrás költségei'!$B:$M,10,0)))</f>
        <v/>
      </c>
      <c r="F70" s="457" t="str">
        <f>IF(A70="","",SUMIF('egyéb forrás költségei'!$B:$B,$A70,'egyéb forrás költségei'!L:L))</f>
        <v/>
      </c>
      <c r="G70" s="458" t="str">
        <f>IF(A70="","",SUMIF('dologi költségek'!$D:$D,$A70,'dologi költségek'!N:N))</f>
        <v/>
      </c>
      <c r="H70" s="459" t="str">
        <f t="shared" si="2"/>
        <v/>
      </c>
      <c r="I70" s="461" t="str">
        <f t="shared" si="3"/>
        <v/>
      </c>
    </row>
    <row r="71" spans="2:9" x14ac:dyDescent="0.35">
      <c r="B71" s="456" t="str">
        <f>IF(A71="","",IFERROR(VLOOKUP($A71,'dologi költségek'!$D:$M,5,0),VLOOKUP($A71,'egyéb forrás költségei'!$B:$M,5,0)))</f>
        <v/>
      </c>
      <c r="C71" s="444" t="str">
        <f>IF(A71="","",IFERROR(VLOOKUP($A71,'dologi költségek'!$D:$M,8,0),VLOOKUP($A71,'egyéb forrás költségei'!$B:$M,8,0)))</f>
        <v/>
      </c>
      <c r="D71" s="444" t="str">
        <f>IF(A71="","",IFERROR(VLOOKUP($A71,'dologi költségek'!$D:$M,9,0),VLOOKUP($A71,'egyéb forrás költségei'!$B:$M,9,0)))</f>
        <v/>
      </c>
      <c r="E71" s="444" t="str">
        <f>IF(A71="","",IFERROR(VLOOKUP($A71,'dologi költségek'!$D:$M,10,0),VLOOKUP($A71,'egyéb forrás költségei'!$B:$M,10,0)))</f>
        <v/>
      </c>
      <c r="F71" s="457" t="str">
        <f>IF(A71="","",SUMIF('egyéb forrás költségei'!$B:$B,$A71,'egyéb forrás költségei'!L:L))</f>
        <v/>
      </c>
      <c r="G71" s="458" t="str">
        <f>IF(A71="","",SUMIF('dologi költségek'!$D:$D,$A71,'dologi költségek'!N:N))</f>
        <v/>
      </c>
      <c r="H71" s="459" t="str">
        <f t="shared" si="2"/>
        <v/>
      </c>
      <c r="I71" s="461" t="str">
        <f t="shared" si="3"/>
        <v/>
      </c>
    </row>
    <row r="72" spans="2:9" x14ac:dyDescent="0.35">
      <c r="B72" s="456" t="str">
        <f>IF(A72="","",IFERROR(VLOOKUP($A72,'dologi költségek'!$D:$M,5,0),VLOOKUP($A72,'egyéb forrás költségei'!$B:$M,5,0)))</f>
        <v/>
      </c>
      <c r="C72" s="444" t="str">
        <f>IF(A72="","",IFERROR(VLOOKUP($A72,'dologi költségek'!$D:$M,8,0),VLOOKUP($A72,'egyéb forrás költségei'!$B:$M,8,0)))</f>
        <v/>
      </c>
      <c r="D72" s="444" t="str">
        <f>IF(A72="","",IFERROR(VLOOKUP($A72,'dologi költségek'!$D:$M,9,0),VLOOKUP($A72,'egyéb forrás költségei'!$B:$M,9,0)))</f>
        <v/>
      </c>
      <c r="E72" s="444" t="str">
        <f>IF(A72="","",IFERROR(VLOOKUP($A72,'dologi költségek'!$D:$M,10,0),VLOOKUP($A72,'egyéb forrás költségei'!$B:$M,10,0)))</f>
        <v/>
      </c>
      <c r="F72" s="457" t="str">
        <f>IF(A72="","",SUMIF('egyéb forrás költségei'!$B:$B,$A72,'egyéb forrás költségei'!L:L))</f>
        <v/>
      </c>
      <c r="G72" s="458" t="str">
        <f>IF(A72="","",SUMIF('dologi költségek'!$D:$D,$A72,'dologi költségek'!N:N))</f>
        <v/>
      </c>
      <c r="H72" s="459" t="str">
        <f t="shared" si="2"/>
        <v/>
      </c>
      <c r="I72" s="461" t="str">
        <f t="shared" si="3"/>
        <v/>
      </c>
    </row>
    <row r="73" spans="2:9" x14ac:dyDescent="0.35">
      <c r="B73" s="456" t="str">
        <f>IF(A73="","",IFERROR(VLOOKUP($A73,'dologi költségek'!$D:$M,5,0),VLOOKUP($A73,'egyéb forrás költségei'!$B:$M,5,0)))</f>
        <v/>
      </c>
      <c r="C73" s="444" t="str">
        <f>IF(A73="","",IFERROR(VLOOKUP($A73,'dologi költségek'!$D:$M,8,0),VLOOKUP($A73,'egyéb forrás költségei'!$B:$M,8,0)))</f>
        <v/>
      </c>
      <c r="D73" s="444" t="str">
        <f>IF(A73="","",IFERROR(VLOOKUP($A73,'dologi költségek'!$D:$M,9,0),VLOOKUP($A73,'egyéb forrás költségei'!$B:$M,9,0)))</f>
        <v/>
      </c>
      <c r="E73" s="444" t="str">
        <f>IF(A73="","",IFERROR(VLOOKUP($A73,'dologi költségek'!$D:$M,10,0),VLOOKUP($A73,'egyéb forrás költségei'!$B:$M,10,0)))</f>
        <v/>
      </c>
      <c r="F73" s="457" t="str">
        <f>IF(A73="","",SUMIF('egyéb forrás költségei'!$B:$B,$A73,'egyéb forrás költségei'!L:L))</f>
        <v/>
      </c>
      <c r="G73" s="458" t="str">
        <f>IF(A73="","",SUMIF('dologi költségek'!$D:$D,$A73,'dologi költségek'!N:N))</f>
        <v/>
      </c>
      <c r="H73" s="459" t="str">
        <f t="shared" si="2"/>
        <v/>
      </c>
      <c r="I73" s="461" t="str">
        <f t="shared" si="3"/>
        <v/>
      </c>
    </row>
    <row r="74" spans="2:9" x14ac:dyDescent="0.35">
      <c r="B74" s="456" t="str">
        <f>IF(A74="","",IFERROR(VLOOKUP($A74,'dologi költségek'!$D:$M,5,0),VLOOKUP($A74,'egyéb forrás költségei'!$B:$M,5,0)))</f>
        <v/>
      </c>
      <c r="C74" s="444" t="str">
        <f>IF(A74="","",IFERROR(VLOOKUP($A74,'dologi költségek'!$D:$M,8,0),VLOOKUP($A74,'egyéb forrás költségei'!$B:$M,8,0)))</f>
        <v/>
      </c>
      <c r="D74" s="444" t="str">
        <f>IF(A74="","",IFERROR(VLOOKUP($A74,'dologi költségek'!$D:$M,9,0),VLOOKUP($A74,'egyéb forrás költségei'!$B:$M,9,0)))</f>
        <v/>
      </c>
      <c r="E74" s="444" t="str">
        <f>IF(A74="","",IFERROR(VLOOKUP($A74,'dologi költségek'!$D:$M,10,0),VLOOKUP($A74,'egyéb forrás költségei'!$B:$M,10,0)))</f>
        <v/>
      </c>
      <c r="F74" s="457" t="str">
        <f>IF(A74="","",SUMIF('egyéb forrás költségei'!$B:$B,$A74,'egyéb forrás költségei'!L:L))</f>
        <v/>
      </c>
      <c r="G74" s="458" t="str">
        <f>IF(A74="","",SUMIF('dologi költségek'!$D:$D,$A74,'dologi költségek'!N:N))</f>
        <v/>
      </c>
      <c r="H74" s="459" t="str">
        <f t="shared" si="2"/>
        <v/>
      </c>
      <c r="I74" s="461" t="str">
        <f t="shared" si="3"/>
        <v/>
      </c>
    </row>
    <row r="75" spans="2:9" x14ac:dyDescent="0.35">
      <c r="B75" s="456" t="str">
        <f>IF(A75="","",IFERROR(VLOOKUP($A75,'dologi költségek'!$D:$M,5,0),VLOOKUP($A75,'egyéb forrás költségei'!$B:$M,5,0)))</f>
        <v/>
      </c>
      <c r="C75" s="444" t="str">
        <f>IF(A75="","",IFERROR(VLOOKUP($A75,'dologi költségek'!$D:$M,8,0),VLOOKUP($A75,'egyéb forrás költségei'!$B:$M,8,0)))</f>
        <v/>
      </c>
      <c r="D75" s="444" t="str">
        <f>IF(A75="","",IFERROR(VLOOKUP($A75,'dologi költségek'!$D:$M,9,0),VLOOKUP($A75,'egyéb forrás költségei'!$B:$M,9,0)))</f>
        <v/>
      </c>
      <c r="E75" s="444" t="str">
        <f>IF(A75="","",IFERROR(VLOOKUP($A75,'dologi költségek'!$D:$M,10,0),VLOOKUP($A75,'egyéb forrás költségei'!$B:$M,10,0)))</f>
        <v/>
      </c>
      <c r="F75" s="457" t="str">
        <f>IF(A75="","",SUMIF('egyéb forrás költségei'!$B:$B,$A75,'egyéb forrás költségei'!L:L))</f>
        <v/>
      </c>
      <c r="G75" s="458" t="str">
        <f>IF(A75="","",SUMIF('dologi költségek'!$D:$D,$A75,'dologi költségek'!N:N))</f>
        <v/>
      </c>
      <c r="H75" s="459" t="str">
        <f t="shared" si="2"/>
        <v/>
      </c>
      <c r="I75" s="461" t="str">
        <f t="shared" si="3"/>
        <v/>
      </c>
    </row>
    <row r="76" spans="2:9" x14ac:dyDescent="0.35">
      <c r="B76" s="456" t="str">
        <f>IF(A76="","",IFERROR(VLOOKUP($A76,'dologi költségek'!$D:$M,5,0),VLOOKUP($A76,'egyéb forrás költségei'!$B:$M,5,0)))</f>
        <v/>
      </c>
      <c r="C76" s="444" t="str">
        <f>IF(A76="","",IFERROR(VLOOKUP($A76,'dologi költségek'!$D:$M,8,0),VLOOKUP($A76,'egyéb forrás költségei'!$B:$M,8,0)))</f>
        <v/>
      </c>
      <c r="D76" s="444" t="str">
        <f>IF(A76="","",IFERROR(VLOOKUP($A76,'dologi költségek'!$D:$M,9,0),VLOOKUP($A76,'egyéb forrás költségei'!$B:$M,9,0)))</f>
        <v/>
      </c>
      <c r="E76" s="444" t="str">
        <f>IF(A76="","",IFERROR(VLOOKUP($A76,'dologi költségek'!$D:$M,10,0),VLOOKUP($A76,'egyéb forrás költségei'!$B:$M,10,0)))</f>
        <v/>
      </c>
      <c r="F76" s="457" t="str">
        <f>IF(A76="","",SUMIF('egyéb forrás költségei'!$B:$B,$A76,'egyéb forrás költségei'!L:L))</f>
        <v/>
      </c>
      <c r="G76" s="458" t="str">
        <f>IF(A76="","",SUMIF('dologi költségek'!$D:$D,$A76,'dologi költségek'!N:N))</f>
        <v/>
      </c>
      <c r="H76" s="459" t="str">
        <f t="shared" si="2"/>
        <v/>
      </c>
      <c r="I76" s="461" t="str">
        <f t="shared" si="3"/>
        <v/>
      </c>
    </row>
    <row r="77" spans="2:9" x14ac:dyDescent="0.35">
      <c r="B77" s="456" t="str">
        <f>IF(A77="","",IFERROR(VLOOKUP($A77,'dologi költségek'!$D:$M,5,0),VLOOKUP($A77,'egyéb forrás költségei'!$B:$M,5,0)))</f>
        <v/>
      </c>
      <c r="C77" s="444" t="str">
        <f>IF(A77="","",IFERROR(VLOOKUP($A77,'dologi költségek'!$D:$M,8,0),VLOOKUP($A77,'egyéb forrás költségei'!$B:$M,8,0)))</f>
        <v/>
      </c>
      <c r="D77" s="444" t="str">
        <f>IF(A77="","",IFERROR(VLOOKUP($A77,'dologi költségek'!$D:$M,9,0),VLOOKUP($A77,'egyéb forrás költségei'!$B:$M,9,0)))</f>
        <v/>
      </c>
      <c r="E77" s="444" t="str">
        <f>IF(A77="","",IFERROR(VLOOKUP($A77,'dologi költségek'!$D:$M,10,0),VLOOKUP($A77,'egyéb forrás költségei'!$B:$M,10,0)))</f>
        <v/>
      </c>
      <c r="F77" s="457" t="str">
        <f>IF(A77="","",SUMIF('egyéb forrás költségei'!$B:$B,$A77,'egyéb forrás költségei'!L:L))</f>
        <v/>
      </c>
      <c r="G77" s="458" t="str">
        <f>IF(A77="","",SUMIF('dologi költségek'!$D:$D,$A77,'dologi költségek'!N:N))</f>
        <v/>
      </c>
      <c r="H77" s="459" t="str">
        <f t="shared" si="2"/>
        <v/>
      </c>
      <c r="I77" s="461" t="str">
        <f t="shared" si="3"/>
        <v/>
      </c>
    </row>
    <row r="78" spans="2:9" x14ac:dyDescent="0.35">
      <c r="B78" s="456" t="str">
        <f>IF(A78="","",IFERROR(VLOOKUP($A78,'dologi költségek'!$D:$M,5,0),VLOOKUP($A78,'egyéb forrás költségei'!$B:$M,5,0)))</f>
        <v/>
      </c>
      <c r="C78" s="444" t="str">
        <f>IF(A78="","",IFERROR(VLOOKUP($A78,'dologi költségek'!$D:$M,8,0),VLOOKUP($A78,'egyéb forrás költségei'!$B:$M,8,0)))</f>
        <v/>
      </c>
      <c r="D78" s="444" t="str">
        <f>IF(A78="","",IFERROR(VLOOKUP($A78,'dologi költségek'!$D:$M,9,0),VLOOKUP($A78,'egyéb forrás költségei'!$B:$M,9,0)))</f>
        <v/>
      </c>
      <c r="E78" s="444" t="str">
        <f>IF(A78="","",IFERROR(VLOOKUP($A78,'dologi költségek'!$D:$M,10,0),VLOOKUP($A78,'egyéb forrás költségei'!$B:$M,10,0)))</f>
        <v/>
      </c>
      <c r="F78" s="457" t="str">
        <f>IF(A78="","",SUMIF('egyéb forrás költségei'!$B:$B,$A78,'egyéb forrás költségei'!L:L))</f>
        <v/>
      </c>
      <c r="G78" s="458" t="str">
        <f>IF(A78="","",SUMIF('dologi költségek'!$D:$D,$A78,'dologi költségek'!N:N))</f>
        <v/>
      </c>
      <c r="H78" s="459" t="str">
        <f t="shared" si="2"/>
        <v/>
      </c>
      <c r="I78" s="461" t="str">
        <f t="shared" si="3"/>
        <v/>
      </c>
    </row>
    <row r="79" spans="2:9" x14ac:dyDescent="0.35">
      <c r="B79" s="456" t="str">
        <f>IF(A79="","",IFERROR(VLOOKUP($A79,'dologi költségek'!$D:$M,5,0),VLOOKUP($A79,'egyéb forrás költségei'!$B:$M,5,0)))</f>
        <v/>
      </c>
      <c r="C79" s="444" t="str">
        <f>IF(A79="","",IFERROR(VLOOKUP($A79,'dologi költségek'!$D:$M,8,0),VLOOKUP($A79,'egyéb forrás költségei'!$B:$M,8,0)))</f>
        <v/>
      </c>
      <c r="D79" s="444" t="str">
        <f>IF(A79="","",IFERROR(VLOOKUP($A79,'dologi költségek'!$D:$M,9,0),VLOOKUP($A79,'egyéb forrás költségei'!$B:$M,9,0)))</f>
        <v/>
      </c>
      <c r="E79" s="444" t="str">
        <f>IF(A79="","",IFERROR(VLOOKUP($A79,'dologi költségek'!$D:$M,10,0),VLOOKUP($A79,'egyéb forrás költségei'!$B:$M,10,0)))</f>
        <v/>
      </c>
      <c r="F79" s="457" t="str">
        <f>IF(A79="","",SUMIF('egyéb forrás költségei'!$B:$B,$A79,'egyéb forrás költségei'!L:L))</f>
        <v/>
      </c>
      <c r="G79" s="458" t="str">
        <f>IF(A79="","",SUMIF('dologi költségek'!$D:$D,$A79,'dologi költségek'!N:N))</f>
        <v/>
      </c>
      <c r="H79" s="459" t="str">
        <f t="shared" si="2"/>
        <v/>
      </c>
      <c r="I79" s="461" t="str">
        <f t="shared" si="3"/>
        <v/>
      </c>
    </row>
    <row r="80" spans="2:9" x14ac:dyDescent="0.35">
      <c r="B80" s="456" t="str">
        <f>IF(A80="","",IFERROR(VLOOKUP($A80,'dologi költségek'!$D:$M,5,0),VLOOKUP($A80,'egyéb forrás költségei'!$B:$M,5,0)))</f>
        <v/>
      </c>
      <c r="C80" s="444" t="str">
        <f>IF(A80="","",IFERROR(VLOOKUP($A80,'dologi költségek'!$D:$M,8,0),VLOOKUP($A80,'egyéb forrás költségei'!$B:$M,8,0)))</f>
        <v/>
      </c>
      <c r="D80" s="444" t="str">
        <f>IF(A80="","",IFERROR(VLOOKUP($A80,'dologi költségek'!$D:$M,9,0),VLOOKUP($A80,'egyéb forrás költségei'!$B:$M,9,0)))</f>
        <v/>
      </c>
      <c r="E80" s="444" t="str">
        <f>IF(A80="","",IFERROR(VLOOKUP($A80,'dologi költségek'!$D:$M,10,0),VLOOKUP($A80,'egyéb forrás költségei'!$B:$M,10,0)))</f>
        <v/>
      </c>
      <c r="F80" s="457" t="str">
        <f>IF(A80="","",SUMIF('egyéb forrás költségei'!$B:$B,$A80,'egyéb forrás költségei'!L:L))</f>
        <v/>
      </c>
      <c r="G80" s="458" t="str">
        <f>IF(A80="","",SUMIF('dologi költségek'!$D:$D,$A80,'dologi költségek'!N:N))</f>
        <v/>
      </c>
      <c r="H80" s="459" t="str">
        <f t="shared" si="2"/>
        <v/>
      </c>
      <c r="I80" s="461" t="str">
        <f t="shared" si="3"/>
        <v/>
      </c>
    </row>
    <row r="81" spans="2:9" x14ac:dyDescent="0.35">
      <c r="B81" s="456" t="str">
        <f>IF(A81="","",IFERROR(VLOOKUP($A81,'dologi költségek'!$D:$M,5,0),VLOOKUP($A81,'egyéb forrás költségei'!$B:$M,5,0)))</f>
        <v/>
      </c>
      <c r="C81" s="444" t="str">
        <f>IF(A81="","",IFERROR(VLOOKUP($A81,'dologi költségek'!$D:$M,8,0),VLOOKUP($A81,'egyéb forrás költségei'!$B:$M,8,0)))</f>
        <v/>
      </c>
      <c r="D81" s="444" t="str">
        <f>IF(A81="","",IFERROR(VLOOKUP($A81,'dologi költségek'!$D:$M,9,0),VLOOKUP($A81,'egyéb forrás költségei'!$B:$M,9,0)))</f>
        <v/>
      </c>
      <c r="E81" s="444" t="str">
        <f>IF(A81="","",IFERROR(VLOOKUP($A81,'dologi költségek'!$D:$M,10,0),VLOOKUP($A81,'egyéb forrás költségei'!$B:$M,10,0)))</f>
        <v/>
      </c>
      <c r="F81" s="457" t="str">
        <f>IF(A81="","",SUMIF('egyéb forrás költségei'!$B:$B,$A81,'egyéb forrás költségei'!L:L))</f>
        <v/>
      </c>
      <c r="G81" s="458" t="str">
        <f>IF(A81="","",SUMIF('dologi költségek'!$D:$D,$A81,'dologi költségek'!N:N))</f>
        <v/>
      </c>
      <c r="H81" s="459" t="str">
        <f t="shared" si="2"/>
        <v/>
      </c>
      <c r="I81" s="461" t="str">
        <f t="shared" si="3"/>
        <v/>
      </c>
    </row>
    <row r="82" spans="2:9" x14ac:dyDescent="0.35">
      <c r="B82" s="456" t="str">
        <f>IF(A82="","",IFERROR(VLOOKUP($A82,'dologi költségek'!$D:$M,5,0),VLOOKUP($A82,'egyéb forrás költségei'!$B:$M,5,0)))</f>
        <v/>
      </c>
      <c r="C82" s="444" t="str">
        <f>IF(A82="","",IFERROR(VLOOKUP($A82,'dologi költségek'!$D:$M,8,0),VLOOKUP($A82,'egyéb forrás költségei'!$B:$M,8,0)))</f>
        <v/>
      </c>
      <c r="D82" s="444" t="str">
        <f>IF(A82="","",IFERROR(VLOOKUP($A82,'dologi költségek'!$D:$M,9,0),VLOOKUP($A82,'egyéb forrás költségei'!$B:$M,9,0)))</f>
        <v/>
      </c>
      <c r="E82" s="444" t="str">
        <f>IF(A82="","",IFERROR(VLOOKUP($A82,'dologi költségek'!$D:$M,10,0),VLOOKUP($A82,'egyéb forrás költségei'!$B:$M,10,0)))</f>
        <v/>
      </c>
      <c r="F82" s="457" t="str">
        <f>IF(A82="","",SUMIF('egyéb forrás költségei'!$B:$B,$A82,'egyéb forrás költségei'!L:L))</f>
        <v/>
      </c>
      <c r="G82" s="458" t="str">
        <f>IF(A82="","",SUMIF('dologi költségek'!$D:$D,$A82,'dologi költségek'!N:N))</f>
        <v/>
      </c>
      <c r="H82" s="459" t="str">
        <f t="shared" si="2"/>
        <v/>
      </c>
      <c r="I82" s="461" t="str">
        <f t="shared" si="3"/>
        <v/>
      </c>
    </row>
    <row r="83" spans="2:9" x14ac:dyDescent="0.35">
      <c r="B83" s="456" t="str">
        <f>IF(A83="","",IFERROR(VLOOKUP($A83,'dologi költségek'!$D:$M,5,0),VLOOKUP($A83,'egyéb forrás költségei'!$B:$M,5,0)))</f>
        <v/>
      </c>
      <c r="C83" s="444" t="str">
        <f>IF(A83="","",IFERROR(VLOOKUP($A83,'dologi költségek'!$D:$M,8,0),VLOOKUP($A83,'egyéb forrás költségei'!$B:$M,8,0)))</f>
        <v/>
      </c>
      <c r="D83" s="444" t="str">
        <f>IF(A83="","",IFERROR(VLOOKUP($A83,'dologi költségek'!$D:$M,9,0),VLOOKUP($A83,'egyéb forrás költségei'!$B:$M,9,0)))</f>
        <v/>
      </c>
      <c r="E83" s="444" t="str">
        <f>IF(A83="","",IFERROR(VLOOKUP($A83,'dologi költségek'!$D:$M,10,0),VLOOKUP($A83,'egyéb forrás költségei'!$B:$M,10,0)))</f>
        <v/>
      </c>
      <c r="F83" s="457" t="str">
        <f>IF(A83="","",SUMIF('egyéb forrás költségei'!$B:$B,$A83,'egyéb forrás költségei'!L:L))</f>
        <v/>
      </c>
      <c r="G83" s="458" t="str">
        <f>IF(A83="","",SUMIF('dologi költségek'!$D:$D,$A83,'dologi költségek'!N:N))</f>
        <v/>
      </c>
      <c r="H83" s="459" t="str">
        <f t="shared" si="2"/>
        <v/>
      </c>
      <c r="I83" s="461" t="str">
        <f t="shared" si="3"/>
        <v/>
      </c>
    </row>
    <row r="84" spans="2:9" x14ac:dyDescent="0.35">
      <c r="B84" s="456" t="str">
        <f>IF(A84="","",IFERROR(VLOOKUP($A84,'dologi költségek'!$D:$M,5,0),VLOOKUP($A84,'egyéb forrás költségei'!$B:$M,5,0)))</f>
        <v/>
      </c>
      <c r="C84" s="444" t="str">
        <f>IF(A84="","",IFERROR(VLOOKUP($A84,'dologi költségek'!$D:$M,8,0),VLOOKUP($A84,'egyéb forrás költségei'!$B:$M,8,0)))</f>
        <v/>
      </c>
      <c r="D84" s="444" t="str">
        <f>IF(A84="","",IFERROR(VLOOKUP($A84,'dologi költségek'!$D:$M,9,0),VLOOKUP($A84,'egyéb forrás költségei'!$B:$M,9,0)))</f>
        <v/>
      </c>
      <c r="E84" s="444" t="str">
        <f>IF(A84="","",IFERROR(VLOOKUP($A84,'dologi költségek'!$D:$M,10,0),VLOOKUP($A84,'egyéb forrás költségei'!$B:$M,10,0)))</f>
        <v/>
      </c>
      <c r="F84" s="457" t="str">
        <f>IF(A84="","",SUMIF('egyéb forrás költségei'!$B:$B,$A84,'egyéb forrás költségei'!L:L))</f>
        <v/>
      </c>
      <c r="G84" s="458" t="str">
        <f>IF(A84="","",SUMIF('dologi költségek'!$D:$D,$A84,'dologi költségek'!N:N))</f>
        <v/>
      </c>
      <c r="H84" s="459" t="str">
        <f t="shared" si="2"/>
        <v/>
      </c>
      <c r="I84" s="461" t="str">
        <f t="shared" si="3"/>
        <v/>
      </c>
    </row>
    <row r="85" spans="2:9" x14ac:dyDescent="0.35">
      <c r="B85" s="456" t="str">
        <f>IF(A85="","",IFERROR(VLOOKUP($A85,'dologi költségek'!$D:$M,5,0),VLOOKUP($A85,'egyéb forrás költségei'!$B:$M,5,0)))</f>
        <v/>
      </c>
      <c r="C85" s="444" t="str">
        <f>IF(A85="","",IFERROR(VLOOKUP($A85,'dologi költségek'!$D:$M,8,0),VLOOKUP($A85,'egyéb forrás költségei'!$B:$M,8,0)))</f>
        <v/>
      </c>
      <c r="D85" s="444" t="str">
        <f>IF(A85="","",IFERROR(VLOOKUP($A85,'dologi költségek'!$D:$M,9,0),VLOOKUP($A85,'egyéb forrás költségei'!$B:$M,9,0)))</f>
        <v/>
      </c>
      <c r="E85" s="444" t="str">
        <f>IF(A85="","",IFERROR(VLOOKUP($A85,'dologi költségek'!$D:$M,10,0),VLOOKUP($A85,'egyéb forrás költségei'!$B:$M,10,0)))</f>
        <v/>
      </c>
      <c r="F85" s="457" t="str">
        <f>IF(A85="","",SUMIF('egyéb forrás költségei'!$B:$B,$A85,'egyéb forrás költségei'!L:L))</f>
        <v/>
      </c>
      <c r="G85" s="458" t="str">
        <f>IF(A85="","",SUMIF('dologi költségek'!$D:$D,$A85,'dologi költségek'!N:N))</f>
        <v/>
      </c>
      <c r="H85" s="459" t="str">
        <f t="shared" si="2"/>
        <v/>
      </c>
      <c r="I85" s="461" t="str">
        <f t="shared" si="3"/>
        <v/>
      </c>
    </row>
    <row r="86" spans="2:9" x14ac:dyDescent="0.35">
      <c r="B86" s="456" t="str">
        <f>IF(A86="","",IFERROR(VLOOKUP($A86,'dologi költségek'!$D:$M,5,0),VLOOKUP($A86,'egyéb forrás költségei'!$B:$M,5,0)))</f>
        <v/>
      </c>
      <c r="C86" s="444" t="str">
        <f>IF(A86="","",IFERROR(VLOOKUP($A86,'dologi költségek'!$D:$M,8,0),VLOOKUP($A86,'egyéb forrás költségei'!$B:$M,8,0)))</f>
        <v/>
      </c>
      <c r="D86" s="444" t="str">
        <f>IF(A86="","",IFERROR(VLOOKUP($A86,'dologi költségek'!$D:$M,9,0),VLOOKUP($A86,'egyéb forrás költségei'!$B:$M,9,0)))</f>
        <v/>
      </c>
      <c r="E86" s="444" t="str">
        <f>IF(A86="","",IFERROR(VLOOKUP($A86,'dologi költségek'!$D:$M,10,0),VLOOKUP($A86,'egyéb forrás költségei'!$B:$M,10,0)))</f>
        <v/>
      </c>
      <c r="F86" s="457" t="str">
        <f>IF(A86="","",SUMIF('egyéb forrás költségei'!$B:$B,$A86,'egyéb forrás költségei'!L:L))</f>
        <v/>
      </c>
      <c r="G86" s="458" t="str">
        <f>IF(A86="","",SUMIF('dologi költségek'!$D:$D,$A86,'dologi költségek'!N:N))</f>
        <v/>
      </c>
      <c r="H86" s="459" t="str">
        <f t="shared" si="2"/>
        <v/>
      </c>
      <c r="I86" s="461" t="str">
        <f t="shared" si="3"/>
        <v/>
      </c>
    </row>
    <row r="87" spans="2:9" x14ac:dyDescent="0.35">
      <c r="B87" s="456" t="str">
        <f>IF(A87="","",IFERROR(VLOOKUP($A87,'dologi költségek'!$D:$M,5,0),VLOOKUP($A87,'egyéb forrás költségei'!$B:$M,5,0)))</f>
        <v/>
      </c>
      <c r="C87" s="444" t="str">
        <f>IF(A87="","",IFERROR(VLOOKUP($A87,'dologi költségek'!$D:$M,8,0),VLOOKUP($A87,'egyéb forrás költségei'!$B:$M,8,0)))</f>
        <v/>
      </c>
      <c r="D87" s="444" t="str">
        <f>IF(A87="","",IFERROR(VLOOKUP($A87,'dologi költségek'!$D:$M,9,0),VLOOKUP($A87,'egyéb forrás költségei'!$B:$M,9,0)))</f>
        <v/>
      </c>
      <c r="E87" s="444" t="str">
        <f>IF(A87="","",IFERROR(VLOOKUP($A87,'dologi költségek'!$D:$M,10,0),VLOOKUP($A87,'egyéb forrás költségei'!$B:$M,10,0)))</f>
        <v/>
      </c>
      <c r="F87" s="457" t="str">
        <f>IF(A87="","",SUMIF('egyéb forrás költségei'!$B:$B,$A87,'egyéb forrás költségei'!L:L))</f>
        <v/>
      </c>
      <c r="G87" s="458" t="str">
        <f>IF(A87="","",SUMIF('dologi költségek'!$D:$D,$A87,'dologi költségek'!N:N))</f>
        <v/>
      </c>
      <c r="H87" s="459" t="str">
        <f t="shared" si="2"/>
        <v/>
      </c>
      <c r="I87" s="461" t="str">
        <f t="shared" si="3"/>
        <v/>
      </c>
    </row>
    <row r="88" spans="2:9" x14ac:dyDescent="0.35">
      <c r="B88" s="456" t="str">
        <f>IF(A88="","",IFERROR(VLOOKUP($A88,'dologi költségek'!$D:$M,5,0),VLOOKUP($A88,'egyéb forrás költségei'!$B:$M,5,0)))</f>
        <v/>
      </c>
      <c r="C88" s="444" t="str">
        <f>IF(A88="","",IFERROR(VLOOKUP($A88,'dologi költségek'!$D:$M,8,0),VLOOKUP($A88,'egyéb forrás költségei'!$B:$M,8,0)))</f>
        <v/>
      </c>
      <c r="D88" s="444" t="str">
        <f>IF(A88="","",IFERROR(VLOOKUP($A88,'dologi költségek'!$D:$M,9,0),VLOOKUP($A88,'egyéb forrás költségei'!$B:$M,9,0)))</f>
        <v/>
      </c>
      <c r="E88" s="444" t="str">
        <f>IF(A88="","",IFERROR(VLOOKUP($A88,'dologi költségek'!$D:$M,10,0),VLOOKUP($A88,'egyéb forrás költségei'!$B:$M,10,0)))</f>
        <v/>
      </c>
      <c r="F88" s="457" t="str">
        <f>IF(A88="","",SUMIF('egyéb forrás költségei'!$B:$B,$A88,'egyéb forrás költségei'!L:L))</f>
        <v/>
      </c>
      <c r="G88" s="458" t="str">
        <f>IF(A88="","",SUMIF('dologi költségek'!$D:$D,$A88,'dologi költségek'!N:N))</f>
        <v/>
      </c>
      <c r="H88" s="459" t="str">
        <f t="shared" si="2"/>
        <v/>
      </c>
      <c r="I88" s="461" t="str">
        <f t="shared" si="3"/>
        <v/>
      </c>
    </row>
    <row r="89" spans="2:9" x14ac:dyDescent="0.35">
      <c r="B89" s="456" t="str">
        <f>IF(A89="","",IFERROR(VLOOKUP($A89,'dologi költségek'!$D:$M,5,0),VLOOKUP($A89,'egyéb forrás költségei'!$B:$M,5,0)))</f>
        <v/>
      </c>
      <c r="C89" s="444" t="str">
        <f>IF(A89="","",IFERROR(VLOOKUP($A89,'dologi költségek'!$D:$M,8,0),VLOOKUP($A89,'egyéb forrás költségei'!$B:$M,8,0)))</f>
        <v/>
      </c>
      <c r="D89" s="444" t="str">
        <f>IF(A89="","",IFERROR(VLOOKUP($A89,'dologi költségek'!$D:$M,9,0),VLOOKUP($A89,'egyéb forrás költségei'!$B:$M,9,0)))</f>
        <v/>
      </c>
      <c r="E89" s="444" t="str">
        <f>IF(A89="","",IFERROR(VLOOKUP($A89,'dologi költségek'!$D:$M,10,0),VLOOKUP($A89,'egyéb forrás költségei'!$B:$M,10,0)))</f>
        <v/>
      </c>
      <c r="F89" s="457" t="str">
        <f>IF(A89="","",SUMIF('egyéb forrás költségei'!$B:$B,$A89,'egyéb forrás költségei'!L:L))</f>
        <v/>
      </c>
      <c r="G89" s="458" t="str">
        <f>IF(A89="","",SUMIF('dologi költségek'!$D:$D,$A89,'dologi költségek'!N:N))</f>
        <v/>
      </c>
      <c r="H89" s="459" t="str">
        <f t="shared" si="2"/>
        <v/>
      </c>
      <c r="I89" s="461" t="str">
        <f t="shared" si="3"/>
        <v/>
      </c>
    </row>
    <row r="90" spans="2:9" x14ac:dyDescent="0.35">
      <c r="B90" s="456" t="str">
        <f>IF(A90="","",IFERROR(VLOOKUP($A90,'dologi költségek'!$D:$M,5,0),VLOOKUP($A90,'egyéb forrás költségei'!$B:$M,5,0)))</f>
        <v/>
      </c>
      <c r="C90" s="444" t="str">
        <f>IF(A90="","",IFERROR(VLOOKUP($A90,'dologi költségek'!$D:$M,8,0),VLOOKUP($A90,'egyéb forrás költségei'!$B:$M,8,0)))</f>
        <v/>
      </c>
      <c r="D90" s="444" t="str">
        <f>IF(A90="","",IFERROR(VLOOKUP($A90,'dologi költségek'!$D:$M,9,0),VLOOKUP($A90,'egyéb forrás költségei'!$B:$M,9,0)))</f>
        <v/>
      </c>
      <c r="E90" s="444" t="str">
        <f>IF(A90="","",IFERROR(VLOOKUP($A90,'dologi költségek'!$D:$M,10,0),VLOOKUP($A90,'egyéb forrás költségei'!$B:$M,10,0)))</f>
        <v/>
      </c>
      <c r="F90" s="457" t="str">
        <f>IF(A90="","",SUMIF('egyéb forrás költségei'!$B:$B,$A90,'egyéb forrás költségei'!L:L))</f>
        <v/>
      </c>
      <c r="G90" s="458" t="str">
        <f>IF(A90="","",SUMIF('dologi költségek'!$D:$D,$A90,'dologi költségek'!N:N))</f>
        <v/>
      </c>
      <c r="H90" s="459" t="str">
        <f t="shared" si="2"/>
        <v/>
      </c>
      <c r="I90" s="461" t="str">
        <f t="shared" si="3"/>
        <v/>
      </c>
    </row>
    <row r="91" spans="2:9" x14ac:dyDescent="0.35">
      <c r="B91" s="456" t="str">
        <f>IF(A91="","",IFERROR(VLOOKUP($A91,'dologi költségek'!$D:$M,5,0),VLOOKUP($A91,'egyéb forrás költségei'!$B:$M,5,0)))</f>
        <v/>
      </c>
      <c r="C91" s="444" t="str">
        <f>IF(A91="","",IFERROR(VLOOKUP($A91,'dologi költségek'!$D:$M,8,0),VLOOKUP($A91,'egyéb forrás költségei'!$B:$M,8,0)))</f>
        <v/>
      </c>
      <c r="D91" s="444" t="str">
        <f>IF(A91="","",IFERROR(VLOOKUP($A91,'dologi költségek'!$D:$M,9,0),VLOOKUP($A91,'egyéb forrás költségei'!$B:$M,9,0)))</f>
        <v/>
      </c>
      <c r="E91" s="444" t="str">
        <f>IF(A91="","",IFERROR(VLOOKUP($A91,'dologi költségek'!$D:$M,10,0),VLOOKUP($A91,'egyéb forrás költségei'!$B:$M,10,0)))</f>
        <v/>
      </c>
      <c r="F91" s="457" t="str">
        <f>IF(A91="","",SUMIF('egyéb forrás költségei'!$B:$B,$A91,'egyéb forrás költségei'!L:L))</f>
        <v/>
      </c>
      <c r="G91" s="458" t="str">
        <f>IF(A91="","",SUMIF('dologi költségek'!$D:$D,$A91,'dologi költségek'!N:N))</f>
        <v/>
      </c>
      <c r="H91" s="459" t="str">
        <f t="shared" si="2"/>
        <v/>
      </c>
      <c r="I91" s="461" t="str">
        <f t="shared" si="3"/>
        <v/>
      </c>
    </row>
    <row r="92" spans="2:9" x14ac:dyDescent="0.35">
      <c r="B92" s="456" t="str">
        <f>IF(A92="","",IFERROR(VLOOKUP($A92,'dologi költségek'!$D:$M,5,0),VLOOKUP($A92,'egyéb forrás költségei'!$B:$M,5,0)))</f>
        <v/>
      </c>
      <c r="C92" s="444" t="str">
        <f>IF(A92="","",IFERROR(VLOOKUP($A92,'dologi költségek'!$D:$M,8,0),VLOOKUP($A92,'egyéb forrás költségei'!$B:$M,8,0)))</f>
        <v/>
      </c>
      <c r="D92" s="444" t="str">
        <f>IF(A92="","",IFERROR(VLOOKUP($A92,'dologi költségek'!$D:$M,9,0),VLOOKUP($A92,'egyéb forrás költségei'!$B:$M,9,0)))</f>
        <v/>
      </c>
      <c r="E92" s="444" t="str">
        <f>IF(A92="","",IFERROR(VLOOKUP($A92,'dologi költségek'!$D:$M,10,0),VLOOKUP($A92,'egyéb forrás költségei'!$B:$M,10,0)))</f>
        <v/>
      </c>
      <c r="F92" s="457" t="str">
        <f>IF(A92="","",SUMIF('egyéb forrás költségei'!$B:$B,$A92,'egyéb forrás költségei'!L:L))</f>
        <v/>
      </c>
      <c r="G92" s="458" t="str">
        <f>IF(A92="","",SUMIF('dologi költségek'!$D:$D,$A92,'dologi költségek'!N:N))</f>
        <v/>
      </c>
      <c r="H92" s="459" t="str">
        <f t="shared" si="2"/>
        <v/>
      </c>
      <c r="I92" s="461" t="str">
        <f t="shared" si="3"/>
        <v/>
      </c>
    </row>
    <row r="93" spans="2:9" x14ac:dyDescent="0.35">
      <c r="B93" s="456" t="str">
        <f>IF(A93="","",IFERROR(VLOOKUP($A93,'dologi költségek'!$D:$M,5,0),VLOOKUP($A93,'egyéb forrás költségei'!$B:$M,5,0)))</f>
        <v/>
      </c>
      <c r="C93" s="444" t="str">
        <f>IF(A93="","",IFERROR(VLOOKUP($A93,'dologi költségek'!$D:$M,8,0),VLOOKUP($A93,'egyéb forrás költségei'!$B:$M,8,0)))</f>
        <v/>
      </c>
      <c r="D93" s="444" t="str">
        <f>IF(A93="","",IFERROR(VLOOKUP($A93,'dologi költségek'!$D:$M,9,0),VLOOKUP($A93,'egyéb forrás költségei'!$B:$M,9,0)))</f>
        <v/>
      </c>
      <c r="E93" s="444" t="str">
        <f>IF(A93="","",IFERROR(VLOOKUP($A93,'dologi költségek'!$D:$M,10,0),VLOOKUP($A93,'egyéb forrás költségei'!$B:$M,10,0)))</f>
        <v/>
      </c>
      <c r="F93" s="457" t="str">
        <f>IF(A93="","",SUMIF('egyéb forrás költségei'!$B:$B,$A93,'egyéb forrás költségei'!L:L))</f>
        <v/>
      </c>
      <c r="G93" s="458" t="str">
        <f>IF(A93="","",SUMIF('dologi költségek'!$D:$D,$A93,'dologi költségek'!N:N))</f>
        <v/>
      </c>
      <c r="H93" s="459" t="str">
        <f t="shared" si="2"/>
        <v/>
      </c>
      <c r="I93" s="461" t="str">
        <f t="shared" si="3"/>
        <v/>
      </c>
    </row>
    <row r="94" spans="2:9" x14ac:dyDescent="0.35">
      <c r="B94" s="456" t="str">
        <f>IF(A94="","",IFERROR(VLOOKUP($A94,'dologi költségek'!$D:$M,5,0),VLOOKUP($A94,'egyéb forrás költségei'!$B:$M,5,0)))</f>
        <v/>
      </c>
      <c r="C94" s="444" t="str">
        <f>IF(A94="","",IFERROR(VLOOKUP($A94,'dologi költségek'!$D:$M,8,0),VLOOKUP($A94,'egyéb forrás költségei'!$B:$M,8,0)))</f>
        <v/>
      </c>
      <c r="D94" s="444" t="str">
        <f>IF(A94="","",IFERROR(VLOOKUP($A94,'dologi költségek'!$D:$M,9,0),VLOOKUP($A94,'egyéb forrás költségei'!$B:$M,9,0)))</f>
        <v/>
      </c>
      <c r="E94" s="444" t="str">
        <f>IF(A94="","",IFERROR(VLOOKUP($A94,'dologi költségek'!$D:$M,10,0),VLOOKUP($A94,'egyéb forrás költségei'!$B:$M,10,0)))</f>
        <v/>
      </c>
      <c r="F94" s="457" t="str">
        <f>IF(A94="","",SUMIF('egyéb forrás költségei'!$B:$B,$A94,'egyéb forrás költségei'!L:L))</f>
        <v/>
      </c>
      <c r="G94" s="458" t="str">
        <f>IF(A94="","",SUMIF('dologi költségek'!$D:$D,$A94,'dologi költségek'!N:N))</f>
        <v/>
      </c>
      <c r="H94" s="459" t="str">
        <f t="shared" si="2"/>
        <v/>
      </c>
      <c r="I94" s="461" t="str">
        <f t="shared" si="3"/>
        <v/>
      </c>
    </row>
    <row r="95" spans="2:9" x14ac:dyDescent="0.35">
      <c r="B95" s="456" t="str">
        <f>IF(A95="","",IFERROR(VLOOKUP($A95,'dologi költségek'!$D:$M,5,0),VLOOKUP($A95,'egyéb forrás költségei'!$B:$M,5,0)))</f>
        <v/>
      </c>
      <c r="C95" s="444" t="str">
        <f>IF(A95="","",IFERROR(VLOOKUP($A95,'dologi költségek'!$D:$M,8,0),VLOOKUP($A95,'egyéb forrás költségei'!$B:$M,8,0)))</f>
        <v/>
      </c>
      <c r="D95" s="444" t="str">
        <f>IF(A95="","",IFERROR(VLOOKUP($A95,'dologi költségek'!$D:$M,9,0),VLOOKUP($A95,'egyéb forrás költségei'!$B:$M,9,0)))</f>
        <v/>
      </c>
      <c r="E95" s="444" t="str">
        <f>IF(A95="","",IFERROR(VLOOKUP($A95,'dologi költségek'!$D:$M,10,0),VLOOKUP($A95,'egyéb forrás költségei'!$B:$M,10,0)))</f>
        <v/>
      </c>
      <c r="F95" s="457" t="str">
        <f>IF(A95="","",SUMIF('egyéb forrás költségei'!$B:$B,$A95,'egyéb forrás költségei'!L:L))</f>
        <v/>
      </c>
      <c r="G95" s="458" t="str">
        <f>IF(A95="","",SUMIF('dologi költségek'!$D:$D,$A95,'dologi költségek'!N:N))</f>
        <v/>
      </c>
      <c r="H95" s="459" t="str">
        <f t="shared" si="2"/>
        <v/>
      </c>
      <c r="I95" s="461" t="str">
        <f t="shared" si="3"/>
        <v/>
      </c>
    </row>
    <row r="96" spans="2:9" x14ac:dyDescent="0.35">
      <c r="B96" s="456" t="str">
        <f>IF(A96="","",IFERROR(VLOOKUP($A96,'dologi költségek'!$D:$M,5,0),VLOOKUP($A96,'egyéb forrás költségei'!$B:$M,5,0)))</f>
        <v/>
      </c>
      <c r="C96" s="444" t="str">
        <f>IF(A96="","",IFERROR(VLOOKUP($A96,'dologi költségek'!$D:$M,8,0),VLOOKUP($A96,'egyéb forrás költségei'!$B:$M,8,0)))</f>
        <v/>
      </c>
      <c r="D96" s="444" t="str">
        <f>IF(A96="","",IFERROR(VLOOKUP($A96,'dologi költségek'!$D:$M,9,0),VLOOKUP($A96,'egyéb forrás költségei'!$B:$M,9,0)))</f>
        <v/>
      </c>
      <c r="E96" s="444" t="str">
        <f>IF(A96="","",IFERROR(VLOOKUP($A96,'dologi költségek'!$D:$M,10,0),VLOOKUP($A96,'egyéb forrás költségei'!$B:$M,10,0)))</f>
        <v/>
      </c>
      <c r="F96" s="457" t="str">
        <f>IF(A96="","",SUMIF('egyéb forrás költségei'!$B:$B,$A96,'egyéb forrás költségei'!L:L))</f>
        <v/>
      </c>
      <c r="G96" s="458" t="str">
        <f>IF(A96="","",SUMIF('dologi költségek'!$D:$D,$A96,'dologi költségek'!N:N))</f>
        <v/>
      </c>
      <c r="H96" s="459" t="str">
        <f t="shared" si="2"/>
        <v/>
      </c>
      <c r="I96" s="461" t="str">
        <f t="shared" si="3"/>
        <v/>
      </c>
    </row>
    <row r="97" spans="2:9" x14ac:dyDescent="0.35">
      <c r="B97" s="456" t="str">
        <f>IF(A97="","",IFERROR(VLOOKUP($A97,'dologi költségek'!$D:$M,5,0),VLOOKUP($A97,'egyéb forrás költségei'!$B:$M,5,0)))</f>
        <v/>
      </c>
      <c r="C97" s="444" t="str">
        <f>IF(A97="","",IFERROR(VLOOKUP($A97,'dologi költségek'!$D:$M,8,0),VLOOKUP($A97,'egyéb forrás költségei'!$B:$M,8,0)))</f>
        <v/>
      </c>
      <c r="D97" s="444" t="str">
        <f>IF(A97="","",IFERROR(VLOOKUP($A97,'dologi költségek'!$D:$M,9,0),VLOOKUP($A97,'egyéb forrás költségei'!$B:$M,9,0)))</f>
        <v/>
      </c>
      <c r="E97" s="444" t="str">
        <f>IF(A97="","",IFERROR(VLOOKUP($A97,'dologi költségek'!$D:$M,10,0),VLOOKUP($A97,'egyéb forrás költségei'!$B:$M,10,0)))</f>
        <v/>
      </c>
      <c r="F97" s="457" t="str">
        <f>IF(A97="","",SUMIF('egyéb forrás költségei'!$B:$B,$A97,'egyéb forrás költségei'!L:L))</f>
        <v/>
      </c>
      <c r="G97" s="458" t="str">
        <f>IF(A97="","",SUMIF('dologi költségek'!$D:$D,$A97,'dologi költségek'!N:N))</f>
        <v/>
      </c>
      <c r="H97" s="459" t="str">
        <f t="shared" si="2"/>
        <v/>
      </c>
      <c r="I97" s="461" t="str">
        <f t="shared" si="3"/>
        <v/>
      </c>
    </row>
    <row r="98" spans="2:9" x14ac:dyDescent="0.35">
      <c r="B98" s="456" t="str">
        <f>IF(A98="","",IFERROR(VLOOKUP($A98,'dologi költségek'!$D:$M,5,0),VLOOKUP($A98,'egyéb forrás költségei'!$B:$M,5,0)))</f>
        <v/>
      </c>
      <c r="C98" s="444" t="str">
        <f>IF(A98="","",IFERROR(VLOOKUP($A98,'dologi költségek'!$D:$M,8,0),VLOOKUP($A98,'egyéb forrás költségei'!$B:$M,8,0)))</f>
        <v/>
      </c>
      <c r="D98" s="444" t="str">
        <f>IF(A98="","",IFERROR(VLOOKUP($A98,'dologi költségek'!$D:$M,9,0),VLOOKUP($A98,'egyéb forrás költségei'!$B:$M,9,0)))</f>
        <v/>
      </c>
      <c r="E98" s="444" t="str">
        <f>IF(A98="","",IFERROR(VLOOKUP($A98,'dologi költségek'!$D:$M,10,0),VLOOKUP($A98,'egyéb forrás költségei'!$B:$M,10,0)))</f>
        <v/>
      </c>
      <c r="F98" s="457" t="str">
        <f>IF(A98="","",SUMIF('egyéb forrás költségei'!$B:$B,$A98,'egyéb forrás költségei'!L:L))</f>
        <v/>
      </c>
      <c r="G98" s="458" t="str">
        <f>IF(A98="","",SUMIF('dologi költségek'!$D:$D,$A98,'dologi költségek'!N:N))</f>
        <v/>
      </c>
      <c r="H98" s="459" t="str">
        <f t="shared" si="2"/>
        <v/>
      </c>
      <c r="I98" s="461" t="str">
        <f t="shared" si="3"/>
        <v/>
      </c>
    </row>
    <row r="99" spans="2:9" x14ac:dyDescent="0.35">
      <c r="B99" s="456" t="str">
        <f>IF(A99="","",IFERROR(VLOOKUP($A99,'dologi költségek'!$D:$M,5,0),VLOOKUP($A99,'egyéb forrás költségei'!$B:$M,5,0)))</f>
        <v/>
      </c>
      <c r="C99" s="444" t="str">
        <f>IF(A99="","",IFERROR(VLOOKUP($A99,'dologi költségek'!$D:$M,8,0),VLOOKUP($A99,'egyéb forrás költségei'!$B:$M,8,0)))</f>
        <v/>
      </c>
      <c r="D99" s="444" t="str">
        <f>IF(A99="","",IFERROR(VLOOKUP($A99,'dologi költségek'!$D:$M,9,0),VLOOKUP($A99,'egyéb forrás költségei'!$B:$M,9,0)))</f>
        <v/>
      </c>
      <c r="E99" s="444" t="str">
        <f>IF(A99="","",IFERROR(VLOOKUP($A99,'dologi költségek'!$D:$M,10,0),VLOOKUP($A99,'egyéb forrás költségei'!$B:$M,10,0)))</f>
        <v/>
      </c>
      <c r="F99" s="457" t="str">
        <f>IF(A99="","",SUMIF('egyéb forrás költségei'!$B:$B,$A99,'egyéb forrás költségei'!L:L))</f>
        <v/>
      </c>
      <c r="G99" s="458" t="str">
        <f>IF(A99="","",SUMIF('dologi költségek'!$D:$D,$A99,'dologi költségek'!N:N))</f>
        <v/>
      </c>
      <c r="H99" s="459" t="str">
        <f t="shared" si="2"/>
        <v/>
      </c>
      <c r="I99" s="461" t="str">
        <f t="shared" si="3"/>
        <v/>
      </c>
    </row>
    <row r="100" spans="2:9" x14ac:dyDescent="0.35">
      <c r="B100" s="456" t="str">
        <f>IF(A100="","",IFERROR(VLOOKUP($A100,'dologi költségek'!$D:$M,5,0),VLOOKUP($A100,'egyéb forrás költségei'!$B:$M,5,0)))</f>
        <v/>
      </c>
      <c r="C100" s="444" t="str">
        <f>IF(A100="","",IFERROR(VLOOKUP($A100,'dologi költségek'!$D:$M,8,0),VLOOKUP($A100,'egyéb forrás költségei'!$B:$M,8,0)))</f>
        <v/>
      </c>
      <c r="D100" s="444" t="str">
        <f>IF(A100="","",IFERROR(VLOOKUP($A100,'dologi költségek'!$D:$M,9,0),VLOOKUP($A100,'egyéb forrás költségei'!$B:$M,9,0)))</f>
        <v/>
      </c>
      <c r="E100" s="444" t="str">
        <f>IF(A100="","",IFERROR(VLOOKUP($A100,'dologi költségek'!$D:$M,10,0),VLOOKUP($A100,'egyéb forrás költségei'!$B:$M,10,0)))</f>
        <v/>
      </c>
      <c r="F100" s="457" t="str">
        <f>IF(A100="","",SUMIF('egyéb forrás költségei'!$B:$B,$A100,'egyéb forrás költségei'!L:L))</f>
        <v/>
      </c>
      <c r="G100" s="458" t="str">
        <f>IF(A100="","",SUMIF('dologi költségek'!$D:$D,$A100,'dologi költségek'!N:N))</f>
        <v/>
      </c>
      <c r="H100" s="459" t="str">
        <f t="shared" si="2"/>
        <v/>
      </c>
      <c r="I100" s="461" t="str">
        <f t="shared" si="3"/>
        <v/>
      </c>
    </row>
    <row r="101" spans="2:9" x14ac:dyDescent="0.35">
      <c r="B101" s="456" t="str">
        <f>IF(A101="","",IFERROR(VLOOKUP($A101,'dologi költségek'!$D:$M,5,0),VLOOKUP($A101,'egyéb forrás költségei'!$B:$M,5,0)))</f>
        <v/>
      </c>
      <c r="C101" s="444" t="str">
        <f>IF(A101="","",IFERROR(VLOOKUP($A101,'dologi költségek'!$D:$M,8,0),VLOOKUP($A101,'egyéb forrás költségei'!$B:$M,8,0)))</f>
        <v/>
      </c>
      <c r="D101" s="444" t="str">
        <f>IF(A101="","",IFERROR(VLOOKUP($A101,'dologi költségek'!$D:$M,9,0),VLOOKUP($A101,'egyéb forrás költségei'!$B:$M,9,0)))</f>
        <v/>
      </c>
      <c r="E101" s="444" t="str">
        <f>IF(A101="","",IFERROR(VLOOKUP($A101,'dologi költségek'!$D:$M,10,0),VLOOKUP($A101,'egyéb forrás költségei'!$B:$M,10,0)))</f>
        <v/>
      </c>
      <c r="F101" s="457" t="str">
        <f>IF(A101="","",SUMIF('egyéb forrás költségei'!$B:$B,$A101,'egyéb forrás költségei'!L:L))</f>
        <v/>
      </c>
      <c r="G101" s="458" t="str">
        <f>IF(A101="","",SUMIF('dologi költségek'!$D:$D,$A101,'dologi költségek'!N:N))</f>
        <v/>
      </c>
      <c r="H101" s="459" t="str">
        <f t="shared" si="2"/>
        <v/>
      </c>
      <c r="I101" s="461" t="str">
        <f t="shared" si="3"/>
        <v/>
      </c>
    </row>
    <row r="102" spans="2:9" x14ac:dyDescent="0.35">
      <c r="B102" s="456" t="str">
        <f>IF(A102="","",IFERROR(VLOOKUP($A102,'dologi költségek'!$D:$M,5,0),VLOOKUP($A102,'egyéb forrás költségei'!$B:$M,5,0)))</f>
        <v/>
      </c>
      <c r="C102" s="444" t="str">
        <f>IF(A102="","",IFERROR(VLOOKUP($A102,'dologi költségek'!$D:$M,8,0),VLOOKUP($A102,'egyéb forrás költségei'!$B:$M,8,0)))</f>
        <v/>
      </c>
      <c r="D102" s="444" t="str">
        <f>IF(A102="","",IFERROR(VLOOKUP($A102,'dologi költségek'!$D:$M,9,0),VLOOKUP($A102,'egyéb forrás költségei'!$B:$M,9,0)))</f>
        <v/>
      </c>
      <c r="E102" s="444" t="str">
        <f>IF(A102="","",IFERROR(VLOOKUP($A102,'dologi költségek'!$D:$M,10,0),VLOOKUP($A102,'egyéb forrás költségei'!$B:$M,10,0)))</f>
        <v/>
      </c>
      <c r="F102" s="457" t="str">
        <f>IF(A102="","",SUMIF('egyéb forrás költségei'!$B:$B,$A102,'egyéb forrás költségei'!L:L))</f>
        <v/>
      </c>
      <c r="G102" s="458" t="str">
        <f>IF(A102="","",SUMIF('dologi költségek'!$D:$D,$A102,'dologi költségek'!N:N))</f>
        <v/>
      </c>
      <c r="H102" s="459" t="str">
        <f t="shared" si="2"/>
        <v/>
      </c>
      <c r="I102" s="461" t="str">
        <f t="shared" si="3"/>
        <v/>
      </c>
    </row>
    <row r="103" spans="2:9" x14ac:dyDescent="0.35">
      <c r="B103" s="456" t="str">
        <f>IF(A103="","",IFERROR(VLOOKUP($A103,'dologi költségek'!$D:$M,5,0),VLOOKUP($A103,'egyéb forrás költségei'!$B:$M,5,0)))</f>
        <v/>
      </c>
      <c r="C103" s="444" t="str">
        <f>IF(A103="","",IFERROR(VLOOKUP($A103,'dologi költségek'!$D:$M,8,0),VLOOKUP($A103,'egyéb forrás költségei'!$B:$M,8,0)))</f>
        <v/>
      </c>
      <c r="D103" s="444" t="str">
        <f>IF(A103="","",IFERROR(VLOOKUP($A103,'dologi költségek'!$D:$M,9,0),VLOOKUP($A103,'egyéb forrás költségei'!$B:$M,9,0)))</f>
        <v/>
      </c>
      <c r="E103" s="444" t="str">
        <f>IF(A103="","",IFERROR(VLOOKUP($A103,'dologi költségek'!$D:$M,10,0),VLOOKUP($A103,'egyéb forrás költségei'!$B:$M,10,0)))</f>
        <v/>
      </c>
      <c r="F103" s="457" t="str">
        <f>IF(A103="","",SUMIF('egyéb forrás költségei'!$B:$B,$A103,'egyéb forrás költségei'!L:L))</f>
        <v/>
      </c>
      <c r="G103" s="458" t="str">
        <f>IF(A103="","",SUMIF('dologi költségek'!$D:$D,$A103,'dologi költségek'!N:N))</f>
        <v/>
      </c>
      <c r="H103" s="459" t="str">
        <f t="shared" si="2"/>
        <v/>
      </c>
      <c r="I103" s="461" t="str">
        <f t="shared" si="3"/>
        <v/>
      </c>
    </row>
    <row r="104" spans="2:9" x14ac:dyDescent="0.35">
      <c r="B104" s="456" t="str">
        <f>IF(A104="","",IFERROR(VLOOKUP($A104,'dologi költségek'!$D:$M,5,0),VLOOKUP($A104,'egyéb forrás költségei'!$B:$M,5,0)))</f>
        <v/>
      </c>
      <c r="C104" s="444" t="str">
        <f>IF(A104="","",IFERROR(VLOOKUP($A104,'dologi költségek'!$D:$M,8,0),VLOOKUP($A104,'egyéb forrás költségei'!$B:$M,8,0)))</f>
        <v/>
      </c>
      <c r="D104" s="444" t="str">
        <f>IF(A104="","",IFERROR(VLOOKUP($A104,'dologi költségek'!$D:$M,9,0),VLOOKUP($A104,'egyéb forrás költségei'!$B:$M,9,0)))</f>
        <v/>
      </c>
      <c r="E104" s="444" t="str">
        <f>IF(A104="","",IFERROR(VLOOKUP($A104,'dologi költségek'!$D:$M,10,0),VLOOKUP($A104,'egyéb forrás költségei'!$B:$M,10,0)))</f>
        <v/>
      </c>
      <c r="F104" s="457" t="str">
        <f>IF(A104="","",SUMIF('egyéb forrás költségei'!$B:$B,$A104,'egyéb forrás költségei'!L:L))</f>
        <v/>
      </c>
      <c r="G104" s="458" t="str">
        <f>IF(A104="","",SUMIF('dologi költségek'!$D:$D,$A104,'dologi költségek'!N:N))</f>
        <v/>
      </c>
      <c r="H104" s="459" t="str">
        <f t="shared" si="2"/>
        <v/>
      </c>
      <c r="I104" s="461" t="str">
        <f t="shared" si="3"/>
        <v/>
      </c>
    </row>
    <row r="105" spans="2:9" x14ac:dyDescent="0.35">
      <c r="B105" s="456" t="str">
        <f>IF(A105="","",IFERROR(VLOOKUP($A105,'dologi költségek'!$D:$M,5,0),VLOOKUP($A105,'egyéb forrás költségei'!$B:$M,5,0)))</f>
        <v/>
      </c>
      <c r="C105" s="444" t="str">
        <f>IF(A105="","",IFERROR(VLOOKUP($A105,'dologi költségek'!$D:$M,8,0),VLOOKUP($A105,'egyéb forrás költségei'!$B:$M,8,0)))</f>
        <v/>
      </c>
      <c r="D105" s="444" t="str">
        <f>IF(A105="","",IFERROR(VLOOKUP($A105,'dologi költségek'!$D:$M,9,0),VLOOKUP($A105,'egyéb forrás költségei'!$B:$M,9,0)))</f>
        <v/>
      </c>
      <c r="E105" s="444" t="str">
        <f>IF(A105="","",IFERROR(VLOOKUP($A105,'dologi költségek'!$D:$M,10,0),VLOOKUP($A105,'egyéb forrás költségei'!$B:$M,10,0)))</f>
        <v/>
      </c>
      <c r="F105" s="457" t="str">
        <f>IF(A105="","",SUMIF('egyéb forrás költségei'!$B:$B,$A105,'egyéb forrás költségei'!L:L))</f>
        <v/>
      </c>
      <c r="G105" s="458" t="str">
        <f>IF(A105="","",SUMIF('dologi költségek'!$D:$D,$A105,'dologi költségek'!N:N))</f>
        <v/>
      </c>
      <c r="H105" s="459" t="str">
        <f t="shared" si="2"/>
        <v/>
      </c>
      <c r="I105" s="461" t="str">
        <f t="shared" si="3"/>
        <v/>
      </c>
    </row>
    <row r="106" spans="2:9" x14ac:dyDescent="0.35">
      <c r="B106" s="456" t="str">
        <f>IF(A106="","",IFERROR(VLOOKUP($A106,'dologi költségek'!$D:$M,5,0),VLOOKUP($A106,'egyéb forrás költségei'!$B:$M,5,0)))</f>
        <v/>
      </c>
      <c r="C106" s="444" t="str">
        <f>IF(A106="","",IFERROR(VLOOKUP($A106,'dologi költségek'!$D:$M,8,0),VLOOKUP($A106,'egyéb forrás költségei'!$B:$M,8,0)))</f>
        <v/>
      </c>
      <c r="D106" s="444" t="str">
        <f>IF(A106="","",IFERROR(VLOOKUP($A106,'dologi költségek'!$D:$M,9,0),VLOOKUP($A106,'egyéb forrás költségei'!$B:$M,9,0)))</f>
        <v/>
      </c>
      <c r="E106" s="444" t="str">
        <f>IF(A106="","",IFERROR(VLOOKUP($A106,'dologi költségek'!$D:$M,10,0),VLOOKUP($A106,'egyéb forrás költségei'!$B:$M,10,0)))</f>
        <v/>
      </c>
      <c r="F106" s="457" t="str">
        <f>IF(A106="","",SUMIF('egyéb forrás költségei'!$B:$B,$A106,'egyéb forrás költségei'!L:L))</f>
        <v/>
      </c>
      <c r="G106" s="458" t="str">
        <f>IF(A106="","",SUMIF('dologi költségek'!$D:$D,$A106,'dologi költségek'!N:N))</f>
        <v/>
      </c>
      <c r="H106" s="459" t="str">
        <f t="shared" si="2"/>
        <v/>
      </c>
      <c r="I106" s="461" t="str">
        <f t="shared" si="3"/>
        <v/>
      </c>
    </row>
    <row r="107" spans="2:9" x14ac:dyDescent="0.35">
      <c r="B107" s="456" t="str">
        <f>IF(A107="","",IFERROR(VLOOKUP($A107,'dologi költségek'!$D:$M,5,0),VLOOKUP($A107,'egyéb forrás költségei'!$B:$M,5,0)))</f>
        <v/>
      </c>
      <c r="C107" s="444" t="str">
        <f>IF(A107="","",IFERROR(VLOOKUP($A107,'dologi költségek'!$D:$M,8,0),VLOOKUP($A107,'egyéb forrás költségei'!$B:$M,8,0)))</f>
        <v/>
      </c>
      <c r="D107" s="444" t="str">
        <f>IF(A107="","",IFERROR(VLOOKUP($A107,'dologi költségek'!$D:$M,9,0),VLOOKUP($A107,'egyéb forrás költségei'!$B:$M,9,0)))</f>
        <v/>
      </c>
      <c r="E107" s="444" t="str">
        <f>IF(A107="","",IFERROR(VLOOKUP($A107,'dologi költségek'!$D:$M,10,0),VLOOKUP($A107,'egyéb forrás költségei'!$B:$M,10,0)))</f>
        <v/>
      </c>
      <c r="F107" s="457" t="str">
        <f>IF(A107="","",SUMIF('egyéb forrás költségei'!$B:$B,$A107,'egyéb forrás költségei'!L:L))</f>
        <v/>
      </c>
      <c r="G107" s="458" t="str">
        <f>IF(A107="","",SUMIF('dologi költségek'!$D:$D,$A107,'dologi költségek'!N:N))</f>
        <v/>
      </c>
      <c r="H107" s="459" t="str">
        <f t="shared" si="2"/>
        <v/>
      </c>
      <c r="I107" s="461" t="str">
        <f t="shared" si="3"/>
        <v/>
      </c>
    </row>
    <row r="108" spans="2:9" x14ac:dyDescent="0.35">
      <c r="B108" s="456" t="str">
        <f>IF(A108="","",IFERROR(VLOOKUP($A108,'dologi költségek'!$D:$M,5,0),VLOOKUP($A108,'egyéb forrás költségei'!$B:$M,5,0)))</f>
        <v/>
      </c>
      <c r="C108" s="444" t="str">
        <f>IF(A108="","",IFERROR(VLOOKUP($A108,'dologi költségek'!$D:$M,8,0),VLOOKUP($A108,'egyéb forrás költségei'!$B:$M,8,0)))</f>
        <v/>
      </c>
      <c r="D108" s="444" t="str">
        <f>IF(A108="","",IFERROR(VLOOKUP($A108,'dologi költségek'!$D:$M,9,0),VLOOKUP($A108,'egyéb forrás költségei'!$B:$M,9,0)))</f>
        <v/>
      </c>
      <c r="E108" s="444" t="str">
        <f>IF(A108="","",IFERROR(VLOOKUP($A108,'dologi költségek'!$D:$M,10,0),VLOOKUP($A108,'egyéb forrás költségei'!$B:$M,10,0)))</f>
        <v/>
      </c>
      <c r="F108" s="457" t="str">
        <f>IF(A108="","",SUMIF('egyéb forrás költségei'!$B:$B,$A108,'egyéb forrás költségei'!L:L))</f>
        <v/>
      </c>
      <c r="G108" s="458" t="str">
        <f>IF(A108="","",SUMIF('dologi költségek'!$D:$D,$A108,'dologi költségek'!N:N))</f>
        <v/>
      </c>
      <c r="H108" s="459" t="str">
        <f t="shared" si="2"/>
        <v/>
      </c>
      <c r="I108" s="461" t="str">
        <f t="shared" si="3"/>
        <v/>
      </c>
    </row>
    <row r="109" spans="2:9" x14ac:dyDescent="0.35">
      <c r="B109" s="456" t="str">
        <f>IF(A109="","",IFERROR(VLOOKUP($A109,'dologi költségek'!$D:$M,5,0),VLOOKUP($A109,'egyéb forrás költségei'!$B:$M,5,0)))</f>
        <v/>
      </c>
      <c r="C109" s="444" t="str">
        <f>IF(A109="","",IFERROR(VLOOKUP($A109,'dologi költségek'!$D:$M,8,0),VLOOKUP($A109,'egyéb forrás költségei'!$B:$M,8,0)))</f>
        <v/>
      </c>
      <c r="D109" s="444" t="str">
        <f>IF(A109="","",IFERROR(VLOOKUP($A109,'dologi költségek'!$D:$M,9,0),VLOOKUP($A109,'egyéb forrás költségei'!$B:$M,9,0)))</f>
        <v/>
      </c>
      <c r="E109" s="444" t="str">
        <f>IF(A109="","",IFERROR(VLOOKUP($A109,'dologi költségek'!$D:$M,10,0),VLOOKUP($A109,'egyéb forrás költségei'!$B:$M,10,0)))</f>
        <v/>
      </c>
      <c r="F109" s="457" t="str">
        <f>IF(A109="","",SUMIF('egyéb forrás költségei'!$B:$B,$A109,'egyéb forrás költségei'!L:L))</f>
        <v/>
      </c>
      <c r="G109" s="458" t="str">
        <f>IF(A109="","",SUMIF('dologi költségek'!$D:$D,$A109,'dologi költségek'!N:N))</f>
        <v/>
      </c>
      <c r="H109" s="459" t="str">
        <f t="shared" si="2"/>
        <v/>
      </c>
      <c r="I109" s="461" t="str">
        <f t="shared" si="3"/>
        <v/>
      </c>
    </row>
    <row r="110" spans="2:9" x14ac:dyDescent="0.35">
      <c r="B110" s="456" t="str">
        <f>IF(A110="","",IFERROR(VLOOKUP($A110,'dologi költségek'!$D:$M,5,0),VLOOKUP($A110,'egyéb forrás költségei'!$B:$M,5,0)))</f>
        <v/>
      </c>
      <c r="C110" s="444" t="str">
        <f>IF(A110="","",IFERROR(VLOOKUP($A110,'dologi költségek'!$D:$M,8,0),VLOOKUP($A110,'egyéb forrás költségei'!$B:$M,8,0)))</f>
        <v/>
      </c>
      <c r="D110" s="444" t="str">
        <f>IF(A110="","",IFERROR(VLOOKUP($A110,'dologi költségek'!$D:$M,9,0),VLOOKUP($A110,'egyéb forrás költségei'!$B:$M,9,0)))</f>
        <v/>
      </c>
      <c r="E110" s="444" t="str">
        <f>IF(A110="","",IFERROR(VLOOKUP($A110,'dologi költségek'!$D:$M,10,0),VLOOKUP($A110,'egyéb forrás költségei'!$B:$M,10,0)))</f>
        <v/>
      </c>
      <c r="F110" s="457" t="str">
        <f>IF(A110="","",SUMIF('egyéb forrás költségei'!$B:$B,$A110,'egyéb forrás költségei'!L:L))</f>
        <v/>
      </c>
      <c r="G110" s="458" t="str">
        <f>IF(A110="","",SUMIF('dologi költségek'!$D:$D,$A110,'dologi költségek'!N:N))</f>
        <v/>
      </c>
      <c r="H110" s="459" t="str">
        <f t="shared" si="2"/>
        <v/>
      </c>
      <c r="I110" s="461" t="str">
        <f t="shared" si="3"/>
        <v/>
      </c>
    </row>
    <row r="111" spans="2:9" x14ac:dyDescent="0.35">
      <c r="B111" s="456" t="str">
        <f>IF(A111="","",IFERROR(VLOOKUP($A111,'dologi költségek'!$D:$M,5,0),VLOOKUP($A111,'egyéb forrás költségei'!$B:$M,5,0)))</f>
        <v/>
      </c>
      <c r="C111" s="444" t="str">
        <f>IF(A111="","",IFERROR(VLOOKUP($A111,'dologi költségek'!$D:$M,8,0),VLOOKUP($A111,'egyéb forrás költségei'!$B:$M,8,0)))</f>
        <v/>
      </c>
      <c r="D111" s="444" t="str">
        <f>IF(A111="","",IFERROR(VLOOKUP($A111,'dologi költségek'!$D:$M,9,0),VLOOKUP($A111,'egyéb forrás költségei'!$B:$M,9,0)))</f>
        <v/>
      </c>
      <c r="E111" s="444" t="str">
        <f>IF(A111="","",IFERROR(VLOOKUP($A111,'dologi költségek'!$D:$M,10,0),VLOOKUP($A111,'egyéb forrás költségei'!$B:$M,10,0)))</f>
        <v/>
      </c>
      <c r="F111" s="457" t="str">
        <f>IF(A111="","",SUMIF('egyéb forrás költségei'!$B:$B,$A111,'egyéb forrás költségei'!L:L))</f>
        <v/>
      </c>
      <c r="G111" s="458" t="str">
        <f>IF(A111="","",SUMIF('dologi költségek'!$D:$D,$A111,'dologi költségek'!N:N))</f>
        <v/>
      </c>
      <c r="H111" s="459" t="str">
        <f t="shared" si="2"/>
        <v/>
      </c>
      <c r="I111" s="461" t="str">
        <f t="shared" si="3"/>
        <v/>
      </c>
    </row>
    <row r="112" spans="2:9" x14ac:dyDescent="0.35">
      <c r="B112" s="456" t="str">
        <f>IF(A112="","",IFERROR(VLOOKUP($A112,'dologi költségek'!$D:$M,5,0),VLOOKUP($A112,'egyéb forrás költségei'!$B:$M,5,0)))</f>
        <v/>
      </c>
      <c r="C112" s="444" t="str">
        <f>IF(A112="","",IFERROR(VLOOKUP($A112,'dologi költségek'!$D:$M,8,0),VLOOKUP($A112,'egyéb forrás költségei'!$B:$M,8,0)))</f>
        <v/>
      </c>
      <c r="D112" s="444" t="str">
        <f>IF(A112="","",IFERROR(VLOOKUP($A112,'dologi költségek'!$D:$M,9,0),VLOOKUP($A112,'egyéb forrás költségei'!$B:$M,9,0)))</f>
        <v/>
      </c>
      <c r="E112" s="444" t="str">
        <f>IF(A112="","",IFERROR(VLOOKUP($A112,'dologi költségek'!$D:$M,10,0),VLOOKUP($A112,'egyéb forrás költségei'!$B:$M,10,0)))</f>
        <v/>
      </c>
      <c r="F112" s="457" t="str">
        <f>IF(A112="","",SUMIF('egyéb forrás költségei'!$B:$B,$A112,'egyéb forrás költségei'!L:L))</f>
        <v/>
      </c>
      <c r="G112" s="458" t="str">
        <f>IF(A112="","",SUMIF('dologi költségek'!$D:$D,$A112,'dologi költségek'!N:N))</f>
        <v/>
      </c>
      <c r="H112" s="459" t="str">
        <f t="shared" si="2"/>
        <v/>
      </c>
      <c r="I112" s="461" t="str">
        <f t="shared" si="3"/>
        <v/>
      </c>
    </row>
    <row r="113" spans="2:9" x14ac:dyDescent="0.35">
      <c r="B113" s="456" t="str">
        <f>IF(A113="","",IFERROR(VLOOKUP($A113,'dologi költségek'!$D:$M,5,0),VLOOKUP($A113,'egyéb forrás költségei'!$B:$M,5,0)))</f>
        <v/>
      </c>
      <c r="C113" s="444" t="str">
        <f>IF(A113="","",IFERROR(VLOOKUP($A113,'dologi költségek'!$D:$M,8,0),VLOOKUP($A113,'egyéb forrás költségei'!$B:$M,8,0)))</f>
        <v/>
      </c>
      <c r="D113" s="444" t="str">
        <f>IF(A113="","",IFERROR(VLOOKUP($A113,'dologi költségek'!$D:$M,9,0),VLOOKUP($A113,'egyéb forrás költségei'!$B:$M,9,0)))</f>
        <v/>
      </c>
      <c r="E113" s="444" t="str">
        <f>IF(A113="","",IFERROR(VLOOKUP($A113,'dologi költségek'!$D:$M,10,0),VLOOKUP($A113,'egyéb forrás költségei'!$B:$M,10,0)))</f>
        <v/>
      </c>
      <c r="F113" s="457" t="str">
        <f>IF(A113="","",SUMIF('egyéb forrás költségei'!$B:$B,$A113,'egyéb forrás költségei'!L:L))</f>
        <v/>
      </c>
      <c r="G113" s="458" t="str">
        <f>IF(A113="","",SUMIF('dologi költségek'!$D:$D,$A113,'dologi költségek'!N:N))</f>
        <v/>
      </c>
      <c r="H113" s="459" t="str">
        <f t="shared" si="2"/>
        <v/>
      </c>
      <c r="I113" s="461" t="str">
        <f t="shared" si="3"/>
        <v/>
      </c>
    </row>
    <row r="114" spans="2:9" x14ac:dyDescent="0.35">
      <c r="B114" s="456" t="str">
        <f>IF(A114="","",IFERROR(VLOOKUP($A114,'dologi költségek'!$D:$M,5,0),VLOOKUP($A114,'egyéb forrás költségei'!$B:$M,5,0)))</f>
        <v/>
      </c>
      <c r="C114" s="444" t="str">
        <f>IF(A114="","",IFERROR(VLOOKUP($A114,'dologi költségek'!$D:$M,8,0),VLOOKUP($A114,'egyéb forrás költségei'!$B:$M,8,0)))</f>
        <v/>
      </c>
      <c r="D114" s="444" t="str">
        <f>IF(A114="","",IFERROR(VLOOKUP($A114,'dologi költségek'!$D:$M,9,0),VLOOKUP($A114,'egyéb forrás költségei'!$B:$M,9,0)))</f>
        <v/>
      </c>
      <c r="E114" s="444" t="str">
        <f>IF(A114="","",IFERROR(VLOOKUP($A114,'dologi költségek'!$D:$M,10,0),VLOOKUP($A114,'egyéb forrás költségei'!$B:$M,10,0)))</f>
        <v/>
      </c>
      <c r="F114" s="457" t="str">
        <f>IF(A114="","",SUMIF('egyéb forrás költségei'!$B:$B,$A114,'egyéb forrás költségei'!L:L))</f>
        <v/>
      </c>
      <c r="G114" s="458" t="str">
        <f>IF(A114="","",SUMIF('dologi költségek'!$D:$D,$A114,'dologi költségek'!N:N))</f>
        <v/>
      </c>
      <c r="H114" s="459" t="str">
        <f t="shared" si="2"/>
        <v/>
      </c>
      <c r="I114" s="461" t="str">
        <f t="shared" si="3"/>
        <v/>
      </c>
    </row>
    <row r="115" spans="2:9" x14ac:dyDescent="0.35">
      <c r="B115" s="456" t="str">
        <f>IF(A115="","",IFERROR(VLOOKUP($A115,'dologi költségek'!$D:$M,5,0),VLOOKUP($A115,'egyéb forrás költségei'!$B:$M,5,0)))</f>
        <v/>
      </c>
      <c r="C115" s="444" t="str">
        <f>IF(A115="","",IFERROR(VLOOKUP($A115,'dologi költségek'!$D:$M,8,0),VLOOKUP($A115,'egyéb forrás költségei'!$B:$M,8,0)))</f>
        <v/>
      </c>
      <c r="D115" s="444" t="str">
        <f>IF(A115="","",IFERROR(VLOOKUP($A115,'dologi költségek'!$D:$M,9,0),VLOOKUP($A115,'egyéb forrás költségei'!$B:$M,9,0)))</f>
        <v/>
      </c>
      <c r="E115" s="444" t="str">
        <f>IF(A115="","",IFERROR(VLOOKUP($A115,'dologi költségek'!$D:$M,10,0),VLOOKUP($A115,'egyéb forrás költségei'!$B:$M,10,0)))</f>
        <v/>
      </c>
      <c r="F115" s="457" t="str">
        <f>IF(A115="","",SUMIF('egyéb forrás költségei'!$B:$B,$A115,'egyéb forrás költségei'!L:L))</f>
        <v/>
      </c>
      <c r="G115" s="458" t="str">
        <f>IF(A115="","",SUMIF('dologi költségek'!$D:$D,$A115,'dologi költségek'!N:N))</f>
        <v/>
      </c>
      <c r="H115" s="459" t="str">
        <f t="shared" si="2"/>
        <v/>
      </c>
      <c r="I115" s="461" t="str">
        <f t="shared" si="3"/>
        <v/>
      </c>
    </row>
    <row r="116" spans="2:9" x14ac:dyDescent="0.35">
      <c r="B116" s="456" t="str">
        <f>IF(A116="","",IFERROR(VLOOKUP($A116,'dologi költségek'!$D:$M,5,0),VLOOKUP($A116,'egyéb forrás költségei'!$B:$M,5,0)))</f>
        <v/>
      </c>
      <c r="C116" s="444" t="str">
        <f>IF(A116="","",IFERROR(VLOOKUP($A116,'dologi költségek'!$D:$M,8,0),VLOOKUP($A116,'egyéb forrás költségei'!$B:$M,8,0)))</f>
        <v/>
      </c>
      <c r="D116" s="444" t="str">
        <f>IF(A116="","",IFERROR(VLOOKUP($A116,'dologi költségek'!$D:$M,9,0),VLOOKUP($A116,'egyéb forrás költségei'!$B:$M,9,0)))</f>
        <v/>
      </c>
      <c r="E116" s="444" t="str">
        <f>IF(A116="","",IFERROR(VLOOKUP($A116,'dologi költségek'!$D:$M,10,0),VLOOKUP($A116,'egyéb forrás költségei'!$B:$M,10,0)))</f>
        <v/>
      </c>
      <c r="F116" s="457" t="str">
        <f>IF(A116="","",SUMIF('egyéb forrás költségei'!$B:$B,$A116,'egyéb forrás költségei'!L:L))</f>
        <v/>
      </c>
      <c r="G116" s="458" t="str">
        <f>IF(A116="","",SUMIF('dologi költségek'!$D:$D,$A116,'dologi költségek'!N:N))</f>
        <v/>
      </c>
      <c r="H116" s="459" t="str">
        <f t="shared" si="2"/>
        <v/>
      </c>
      <c r="I116" s="461" t="str">
        <f t="shared" si="3"/>
        <v/>
      </c>
    </row>
    <row r="117" spans="2:9" x14ac:dyDescent="0.35">
      <c r="B117" s="456" t="str">
        <f>IF(A117="","",IFERROR(VLOOKUP($A117,'dologi költségek'!$D:$M,5,0),VLOOKUP($A117,'egyéb forrás költségei'!$B:$M,5,0)))</f>
        <v/>
      </c>
      <c r="C117" s="444" t="str">
        <f>IF(A117="","",IFERROR(VLOOKUP($A117,'dologi költségek'!$D:$M,8,0),VLOOKUP($A117,'egyéb forrás költségei'!$B:$M,8,0)))</f>
        <v/>
      </c>
      <c r="D117" s="444" t="str">
        <f>IF(A117="","",IFERROR(VLOOKUP($A117,'dologi költségek'!$D:$M,9,0),VLOOKUP($A117,'egyéb forrás költségei'!$B:$M,9,0)))</f>
        <v/>
      </c>
      <c r="E117" s="444" t="str">
        <f>IF(A117="","",IFERROR(VLOOKUP($A117,'dologi költségek'!$D:$M,10,0),VLOOKUP($A117,'egyéb forrás költségei'!$B:$M,10,0)))</f>
        <v/>
      </c>
      <c r="F117" s="457" t="str">
        <f>IF(A117="","",SUMIF('egyéb forrás költségei'!$B:$B,$A117,'egyéb forrás költségei'!L:L))</f>
        <v/>
      </c>
      <c r="G117" s="458" t="str">
        <f>IF(A117="","",SUMIF('dologi költségek'!$D:$D,$A117,'dologi költségek'!N:N))</f>
        <v/>
      </c>
      <c r="H117" s="459" t="str">
        <f t="shared" si="2"/>
        <v/>
      </c>
      <c r="I117" s="461" t="str">
        <f t="shared" si="3"/>
        <v/>
      </c>
    </row>
    <row r="118" spans="2:9" x14ac:dyDescent="0.35">
      <c r="B118" s="456" t="str">
        <f>IF(A118="","",IFERROR(VLOOKUP($A118,'dologi költségek'!$D:$M,5,0),VLOOKUP($A118,'egyéb forrás költségei'!$B:$M,5,0)))</f>
        <v/>
      </c>
      <c r="C118" s="444" t="str">
        <f>IF(A118="","",IFERROR(VLOOKUP($A118,'dologi költségek'!$D:$M,8,0),VLOOKUP($A118,'egyéb forrás költségei'!$B:$M,8,0)))</f>
        <v/>
      </c>
      <c r="D118" s="444" t="str">
        <f>IF(A118="","",IFERROR(VLOOKUP($A118,'dologi költségek'!$D:$M,9,0),VLOOKUP($A118,'egyéb forrás költségei'!$B:$M,9,0)))</f>
        <v/>
      </c>
      <c r="E118" s="444" t="str">
        <f>IF(A118="","",IFERROR(VLOOKUP($A118,'dologi költségek'!$D:$M,10,0),VLOOKUP($A118,'egyéb forrás költségei'!$B:$M,10,0)))</f>
        <v/>
      </c>
      <c r="F118" s="457" t="str">
        <f>IF(A118="","",SUMIF('egyéb forrás költségei'!$B:$B,$A118,'egyéb forrás költségei'!L:L))</f>
        <v/>
      </c>
      <c r="G118" s="458" t="str">
        <f>IF(A118="","",SUMIF('dologi költségek'!$D:$D,$A118,'dologi költségek'!N:N))</f>
        <v/>
      </c>
      <c r="H118" s="459" t="str">
        <f t="shared" si="2"/>
        <v/>
      </c>
      <c r="I118" s="461" t="str">
        <f t="shared" si="3"/>
        <v/>
      </c>
    </row>
    <row r="119" spans="2:9" x14ac:dyDescent="0.35">
      <c r="B119" s="456" t="str">
        <f>IF(A119="","",IFERROR(VLOOKUP($A119,'dologi költségek'!$D:$M,5,0),VLOOKUP($A119,'egyéb forrás költségei'!$B:$M,5,0)))</f>
        <v/>
      </c>
      <c r="C119" s="444" t="str">
        <f>IF(A119="","",IFERROR(VLOOKUP($A119,'dologi költségek'!$D:$M,8,0),VLOOKUP($A119,'egyéb forrás költségei'!$B:$M,8,0)))</f>
        <v/>
      </c>
      <c r="D119" s="444" t="str">
        <f>IF(A119="","",IFERROR(VLOOKUP($A119,'dologi költségek'!$D:$M,9,0),VLOOKUP($A119,'egyéb forrás költségei'!$B:$M,9,0)))</f>
        <v/>
      </c>
      <c r="E119" s="444" t="str">
        <f>IF(A119="","",IFERROR(VLOOKUP($A119,'dologi költségek'!$D:$M,10,0),VLOOKUP($A119,'egyéb forrás költségei'!$B:$M,10,0)))</f>
        <v/>
      </c>
      <c r="F119" s="457" t="str">
        <f>IF(A119="","",SUMIF('egyéb forrás költségei'!$B:$B,$A119,'egyéb forrás költségei'!L:L))</f>
        <v/>
      </c>
      <c r="G119" s="458" t="str">
        <f>IF(A119="","",SUMIF('dologi költségek'!$D:$D,$A119,'dologi költségek'!N:N))</f>
        <v/>
      </c>
      <c r="H119" s="459" t="str">
        <f t="shared" si="2"/>
        <v/>
      </c>
      <c r="I119" s="461" t="str">
        <f t="shared" si="3"/>
        <v/>
      </c>
    </row>
    <row r="120" spans="2:9" x14ac:dyDescent="0.35">
      <c r="B120" s="456" t="str">
        <f>IF(A120="","",IFERROR(VLOOKUP($A120,'dologi költségek'!$D:$M,5,0),VLOOKUP($A120,'egyéb forrás költségei'!$B:$M,5,0)))</f>
        <v/>
      </c>
      <c r="C120" s="444" t="str">
        <f>IF(A120="","",IFERROR(VLOOKUP($A120,'dologi költségek'!$D:$M,8,0),VLOOKUP($A120,'egyéb forrás költségei'!$B:$M,8,0)))</f>
        <v/>
      </c>
      <c r="D120" s="444" t="str">
        <f>IF(A120="","",IFERROR(VLOOKUP($A120,'dologi költségek'!$D:$M,9,0),VLOOKUP($A120,'egyéb forrás költségei'!$B:$M,9,0)))</f>
        <v/>
      </c>
      <c r="E120" s="444" t="str">
        <f>IF(A120="","",IFERROR(VLOOKUP($A120,'dologi költségek'!$D:$M,10,0),VLOOKUP($A120,'egyéb forrás költségei'!$B:$M,10,0)))</f>
        <v/>
      </c>
      <c r="F120" s="457" t="str">
        <f>IF(A120="","",SUMIF('egyéb forrás költségei'!$B:$B,$A120,'egyéb forrás költségei'!L:L))</f>
        <v/>
      </c>
      <c r="G120" s="458" t="str">
        <f>IF(A120="","",SUMIF('dologi költségek'!$D:$D,$A120,'dologi költségek'!N:N))</f>
        <v/>
      </c>
      <c r="H120" s="459" t="str">
        <f t="shared" si="2"/>
        <v/>
      </c>
      <c r="I120" s="461" t="str">
        <f t="shared" si="3"/>
        <v/>
      </c>
    </row>
    <row r="121" spans="2:9" x14ac:dyDescent="0.35">
      <c r="B121" s="456" t="str">
        <f>IF(A121="","",IFERROR(VLOOKUP($A121,'dologi költségek'!$D:$M,5,0),VLOOKUP($A121,'egyéb forrás költségei'!$B:$M,5,0)))</f>
        <v/>
      </c>
      <c r="C121" s="444" t="str">
        <f>IF(A121="","",IFERROR(VLOOKUP($A121,'dologi költségek'!$D:$M,8,0),VLOOKUP($A121,'egyéb forrás költségei'!$B:$M,8,0)))</f>
        <v/>
      </c>
      <c r="D121" s="444" t="str">
        <f>IF(A121="","",IFERROR(VLOOKUP($A121,'dologi költségek'!$D:$M,9,0),VLOOKUP($A121,'egyéb forrás költségei'!$B:$M,9,0)))</f>
        <v/>
      </c>
      <c r="E121" s="444" t="str">
        <f>IF(A121="","",IFERROR(VLOOKUP($A121,'dologi költségek'!$D:$M,10,0),VLOOKUP($A121,'egyéb forrás költségei'!$B:$M,10,0)))</f>
        <v/>
      </c>
      <c r="F121" s="457" t="str">
        <f>IF(A121="","",SUMIF('egyéb forrás költségei'!$B:$B,$A121,'egyéb forrás költségei'!L:L))</f>
        <v/>
      </c>
      <c r="G121" s="458" t="str">
        <f>IF(A121="","",SUMIF('dologi költségek'!$D:$D,$A121,'dologi költségek'!N:N))</f>
        <v/>
      </c>
      <c r="H121" s="459" t="str">
        <f t="shared" si="2"/>
        <v/>
      </c>
      <c r="I121" s="461" t="str">
        <f t="shared" si="3"/>
        <v/>
      </c>
    </row>
    <row r="122" spans="2:9" x14ac:dyDescent="0.35">
      <c r="B122" s="456" t="str">
        <f>IF(A122="","",IFERROR(VLOOKUP($A122,'dologi költségek'!$D:$M,5,0),VLOOKUP($A122,'egyéb forrás költségei'!$B:$M,5,0)))</f>
        <v/>
      </c>
      <c r="C122" s="444" t="str">
        <f>IF(A122="","",IFERROR(VLOOKUP($A122,'dologi költségek'!$D:$M,8,0),VLOOKUP($A122,'egyéb forrás költségei'!$B:$M,8,0)))</f>
        <v/>
      </c>
      <c r="D122" s="444" t="str">
        <f>IF(A122="","",IFERROR(VLOOKUP($A122,'dologi költségek'!$D:$M,9,0),VLOOKUP($A122,'egyéb forrás költségei'!$B:$M,9,0)))</f>
        <v/>
      </c>
      <c r="E122" s="444" t="str">
        <f>IF(A122="","",IFERROR(VLOOKUP($A122,'dologi költségek'!$D:$M,10,0),VLOOKUP($A122,'egyéb forrás költségei'!$B:$M,10,0)))</f>
        <v/>
      </c>
      <c r="F122" s="457" t="str">
        <f>IF(A122="","",SUMIF('egyéb forrás költségei'!$B:$B,$A122,'egyéb forrás költségei'!L:L))</f>
        <v/>
      </c>
      <c r="G122" s="458" t="str">
        <f>IF(A122="","",SUMIF('dologi költségek'!$D:$D,$A122,'dologi költségek'!N:N))</f>
        <v/>
      </c>
      <c r="H122" s="459" t="str">
        <f t="shared" si="2"/>
        <v/>
      </c>
      <c r="I122" s="461" t="str">
        <f t="shared" si="3"/>
        <v/>
      </c>
    </row>
    <row r="123" spans="2:9" x14ac:dyDescent="0.35">
      <c r="B123" s="456" t="str">
        <f>IF(A123="","",IFERROR(VLOOKUP($A123,'dologi költségek'!$D:$M,5,0),VLOOKUP($A123,'egyéb forrás költségei'!$B:$M,5,0)))</f>
        <v/>
      </c>
      <c r="C123" s="444" t="str">
        <f>IF(A123="","",IFERROR(VLOOKUP($A123,'dologi költségek'!$D:$M,8,0),VLOOKUP($A123,'egyéb forrás költségei'!$B:$M,8,0)))</f>
        <v/>
      </c>
      <c r="D123" s="444" t="str">
        <f>IF(A123="","",IFERROR(VLOOKUP($A123,'dologi költségek'!$D:$M,9,0),VLOOKUP($A123,'egyéb forrás költségei'!$B:$M,9,0)))</f>
        <v/>
      </c>
      <c r="E123" s="444" t="str">
        <f>IF(A123="","",IFERROR(VLOOKUP($A123,'dologi költségek'!$D:$M,10,0),VLOOKUP($A123,'egyéb forrás költségei'!$B:$M,10,0)))</f>
        <v/>
      </c>
      <c r="F123" s="457" t="str">
        <f>IF(A123="","",SUMIF('egyéb forrás költségei'!$B:$B,$A123,'egyéb forrás költségei'!L:L))</f>
        <v/>
      </c>
      <c r="G123" s="458" t="str">
        <f>IF(A123="","",SUMIF('dologi költségek'!$D:$D,$A123,'dologi költségek'!N:N))</f>
        <v/>
      </c>
      <c r="H123" s="459" t="str">
        <f t="shared" si="2"/>
        <v/>
      </c>
      <c r="I123" s="461" t="str">
        <f t="shared" si="3"/>
        <v/>
      </c>
    </row>
    <row r="124" spans="2:9" x14ac:dyDescent="0.35">
      <c r="B124" s="456" t="str">
        <f>IF(A124="","",IFERROR(VLOOKUP($A124,'dologi költségek'!$D:$M,5,0),VLOOKUP($A124,'egyéb forrás költségei'!$B:$M,5,0)))</f>
        <v/>
      </c>
      <c r="C124" s="444" t="str">
        <f>IF(A124="","",IFERROR(VLOOKUP($A124,'dologi költségek'!$D:$M,8,0),VLOOKUP($A124,'egyéb forrás költségei'!$B:$M,8,0)))</f>
        <v/>
      </c>
      <c r="D124" s="444" t="str">
        <f>IF(A124="","",IFERROR(VLOOKUP($A124,'dologi költségek'!$D:$M,9,0),VLOOKUP($A124,'egyéb forrás költségei'!$B:$M,9,0)))</f>
        <v/>
      </c>
      <c r="E124" s="444" t="str">
        <f>IF(A124="","",IFERROR(VLOOKUP($A124,'dologi költségek'!$D:$M,10,0),VLOOKUP($A124,'egyéb forrás költségei'!$B:$M,10,0)))</f>
        <v/>
      </c>
      <c r="F124" s="457" t="str">
        <f>IF(A124="","",SUMIF('egyéb forrás költségei'!$B:$B,$A124,'egyéb forrás költségei'!L:L))</f>
        <v/>
      </c>
      <c r="G124" s="458" t="str">
        <f>IF(A124="","",SUMIF('dologi költségek'!$D:$D,$A124,'dologi költségek'!N:N))</f>
        <v/>
      </c>
      <c r="H124" s="459" t="str">
        <f t="shared" si="2"/>
        <v/>
      </c>
      <c r="I124" s="461" t="str">
        <f t="shared" si="3"/>
        <v/>
      </c>
    </row>
    <row r="125" spans="2:9" x14ac:dyDescent="0.35">
      <c r="B125" s="456" t="str">
        <f>IF(A125="","",IFERROR(VLOOKUP($A125,'dologi költségek'!$D:$M,5,0),VLOOKUP($A125,'egyéb forrás költségei'!$B:$M,5,0)))</f>
        <v/>
      </c>
      <c r="C125" s="444" t="str">
        <f>IF(A125="","",IFERROR(VLOOKUP($A125,'dologi költségek'!$D:$M,8,0),VLOOKUP($A125,'egyéb forrás költségei'!$B:$M,8,0)))</f>
        <v/>
      </c>
      <c r="D125" s="444" t="str">
        <f>IF(A125="","",IFERROR(VLOOKUP($A125,'dologi költségek'!$D:$M,9,0),VLOOKUP($A125,'egyéb forrás költségei'!$B:$M,9,0)))</f>
        <v/>
      </c>
      <c r="E125" s="444" t="str">
        <f>IF(A125="","",IFERROR(VLOOKUP($A125,'dologi költségek'!$D:$M,10,0),VLOOKUP($A125,'egyéb forrás költségei'!$B:$M,10,0)))</f>
        <v/>
      </c>
      <c r="F125" s="457" t="str">
        <f>IF(A125="","",SUMIF('egyéb forrás költségei'!$B:$B,$A125,'egyéb forrás költségei'!L:L))</f>
        <v/>
      </c>
      <c r="G125" s="458" t="str">
        <f>IF(A125="","",SUMIF('dologi költségek'!$D:$D,$A125,'dologi költségek'!N:N))</f>
        <v/>
      </c>
      <c r="H125" s="459" t="str">
        <f t="shared" si="2"/>
        <v/>
      </c>
      <c r="I125" s="461" t="str">
        <f t="shared" si="3"/>
        <v/>
      </c>
    </row>
    <row r="126" spans="2:9" x14ac:dyDescent="0.35">
      <c r="B126" s="456" t="str">
        <f>IF(A126="","",IFERROR(VLOOKUP($A126,'dologi költségek'!$D:$M,5,0),VLOOKUP($A126,'egyéb forrás költségei'!$B:$M,5,0)))</f>
        <v/>
      </c>
      <c r="C126" s="444" t="str">
        <f>IF(A126="","",IFERROR(VLOOKUP($A126,'dologi költségek'!$D:$M,8,0),VLOOKUP($A126,'egyéb forrás költségei'!$B:$M,8,0)))</f>
        <v/>
      </c>
      <c r="D126" s="444" t="str">
        <f>IF(A126="","",IFERROR(VLOOKUP($A126,'dologi költségek'!$D:$M,9,0),VLOOKUP($A126,'egyéb forrás költségei'!$B:$M,9,0)))</f>
        <v/>
      </c>
      <c r="E126" s="444" t="str">
        <f>IF(A126="","",IFERROR(VLOOKUP($A126,'dologi költségek'!$D:$M,10,0),VLOOKUP($A126,'egyéb forrás költségei'!$B:$M,10,0)))</f>
        <v/>
      </c>
      <c r="F126" s="457" t="str">
        <f>IF(A126="","",SUMIF('egyéb forrás költségei'!$B:$B,$A126,'egyéb forrás költségei'!L:L))</f>
        <v/>
      </c>
      <c r="G126" s="458" t="str">
        <f>IF(A126="","",SUMIF('dologi költségek'!$D:$D,$A126,'dologi költségek'!N:N))</f>
        <v/>
      </c>
      <c r="H126" s="459" t="str">
        <f t="shared" si="2"/>
        <v/>
      </c>
      <c r="I126" s="461" t="str">
        <f t="shared" si="3"/>
        <v/>
      </c>
    </row>
    <row r="127" spans="2:9" x14ac:dyDescent="0.35">
      <c r="B127" s="456" t="str">
        <f>IF(A127="","",IFERROR(VLOOKUP($A127,'dologi költségek'!$D:$M,5,0),VLOOKUP($A127,'egyéb forrás költségei'!$B:$M,5,0)))</f>
        <v/>
      </c>
      <c r="C127" s="444" t="str">
        <f>IF(A127="","",IFERROR(VLOOKUP($A127,'dologi költségek'!$D:$M,8,0),VLOOKUP($A127,'egyéb forrás költségei'!$B:$M,8,0)))</f>
        <v/>
      </c>
      <c r="D127" s="444" t="str">
        <f>IF(A127="","",IFERROR(VLOOKUP($A127,'dologi költségek'!$D:$M,9,0),VLOOKUP($A127,'egyéb forrás költségei'!$B:$M,9,0)))</f>
        <v/>
      </c>
      <c r="E127" s="444" t="str">
        <f>IF(A127="","",IFERROR(VLOOKUP($A127,'dologi költségek'!$D:$M,10,0),VLOOKUP($A127,'egyéb forrás költségei'!$B:$M,10,0)))</f>
        <v/>
      </c>
      <c r="F127" s="457" t="str">
        <f>IF(A127="","",SUMIF('egyéb forrás költségei'!$B:$B,$A127,'egyéb forrás költségei'!L:L))</f>
        <v/>
      </c>
      <c r="G127" s="458" t="str">
        <f>IF(A127="","",SUMIF('dologi költségek'!$D:$D,$A127,'dologi költségek'!N:N))</f>
        <v/>
      </c>
      <c r="H127" s="459" t="str">
        <f t="shared" si="2"/>
        <v/>
      </c>
      <c r="I127" s="461" t="str">
        <f t="shared" si="3"/>
        <v/>
      </c>
    </row>
    <row r="128" spans="2:9" x14ac:dyDescent="0.35">
      <c r="B128" s="456" t="str">
        <f>IF(A128="","",IFERROR(VLOOKUP($A128,'dologi költségek'!$D:$M,5,0),VLOOKUP($A128,'egyéb forrás költségei'!$B:$M,5,0)))</f>
        <v/>
      </c>
      <c r="C128" s="444" t="str">
        <f>IF(A128="","",IFERROR(VLOOKUP($A128,'dologi költségek'!$D:$M,8,0),VLOOKUP($A128,'egyéb forrás költségei'!$B:$M,8,0)))</f>
        <v/>
      </c>
      <c r="D128" s="444" t="str">
        <f>IF(A128="","",IFERROR(VLOOKUP($A128,'dologi költségek'!$D:$M,9,0),VLOOKUP($A128,'egyéb forrás költségei'!$B:$M,9,0)))</f>
        <v/>
      </c>
      <c r="E128" s="444" t="str">
        <f>IF(A128="","",IFERROR(VLOOKUP($A128,'dologi költségek'!$D:$M,10,0),VLOOKUP($A128,'egyéb forrás költségei'!$B:$M,10,0)))</f>
        <v/>
      </c>
      <c r="F128" s="457" t="str">
        <f>IF(A128="","",SUMIF('egyéb forrás költségei'!$B:$B,$A128,'egyéb forrás költségei'!L:L))</f>
        <v/>
      </c>
      <c r="G128" s="458" t="str">
        <f>IF(A128="","",SUMIF('dologi költségek'!$D:$D,$A128,'dologi költségek'!N:N))</f>
        <v/>
      </c>
      <c r="H128" s="459" t="str">
        <f t="shared" si="2"/>
        <v/>
      </c>
      <c r="I128" s="461" t="str">
        <f t="shared" si="3"/>
        <v/>
      </c>
    </row>
    <row r="129" spans="2:9" x14ac:dyDescent="0.35">
      <c r="B129" s="456" t="str">
        <f>IF(A129="","",IFERROR(VLOOKUP($A129,'dologi költségek'!$D:$M,5,0),VLOOKUP($A129,'egyéb forrás költségei'!$B:$M,5,0)))</f>
        <v/>
      </c>
      <c r="C129" s="444" t="str">
        <f>IF(A129="","",IFERROR(VLOOKUP($A129,'dologi költségek'!$D:$M,8,0),VLOOKUP($A129,'egyéb forrás költségei'!$B:$M,8,0)))</f>
        <v/>
      </c>
      <c r="D129" s="444" t="str">
        <f>IF(A129="","",IFERROR(VLOOKUP($A129,'dologi költségek'!$D:$M,9,0),VLOOKUP($A129,'egyéb forrás költségei'!$B:$M,9,0)))</f>
        <v/>
      </c>
      <c r="E129" s="444" t="str">
        <f>IF(A129="","",IFERROR(VLOOKUP($A129,'dologi költségek'!$D:$M,10,0),VLOOKUP($A129,'egyéb forrás költségei'!$B:$M,10,0)))</f>
        <v/>
      </c>
      <c r="F129" s="457" t="str">
        <f>IF(A129="","",SUMIF('egyéb forrás költségei'!$B:$B,$A129,'egyéb forrás költségei'!L:L))</f>
        <v/>
      </c>
      <c r="G129" s="458" t="str">
        <f>IF(A129="","",SUMIF('dologi költségek'!$D:$D,$A129,'dologi költségek'!N:N))</f>
        <v/>
      </c>
      <c r="H129" s="459" t="str">
        <f t="shared" si="2"/>
        <v/>
      </c>
      <c r="I129" s="461" t="str">
        <f t="shared" si="3"/>
        <v/>
      </c>
    </row>
    <row r="130" spans="2:9" x14ac:dyDescent="0.35">
      <c r="B130" s="456" t="str">
        <f>IF(A130="","",IFERROR(VLOOKUP($A130,'dologi költségek'!$D:$M,5,0),VLOOKUP($A130,'egyéb forrás költségei'!$B:$M,5,0)))</f>
        <v/>
      </c>
      <c r="C130" s="444" t="str">
        <f>IF(A130="","",IFERROR(VLOOKUP($A130,'dologi költségek'!$D:$M,8,0),VLOOKUP($A130,'egyéb forrás költségei'!$B:$M,8,0)))</f>
        <v/>
      </c>
      <c r="D130" s="444" t="str">
        <f>IF(A130="","",IFERROR(VLOOKUP($A130,'dologi költségek'!$D:$M,9,0),VLOOKUP($A130,'egyéb forrás költségei'!$B:$M,9,0)))</f>
        <v/>
      </c>
      <c r="E130" s="444" t="str">
        <f>IF(A130="","",IFERROR(VLOOKUP($A130,'dologi költségek'!$D:$M,10,0),VLOOKUP($A130,'egyéb forrás költségei'!$B:$M,10,0)))</f>
        <v/>
      </c>
      <c r="F130" s="457" t="str">
        <f>IF(A130="","",SUMIF('egyéb forrás költségei'!$B:$B,$A130,'egyéb forrás költségei'!L:L))</f>
        <v/>
      </c>
      <c r="G130" s="458" t="str">
        <f>IF(A130="","",SUMIF('dologi költségek'!$D:$D,$A130,'dologi költségek'!N:N))</f>
        <v/>
      </c>
      <c r="H130" s="459" t="str">
        <f t="shared" si="2"/>
        <v/>
      </c>
      <c r="I130" s="461" t="str">
        <f t="shared" si="3"/>
        <v/>
      </c>
    </row>
    <row r="131" spans="2:9" x14ac:dyDescent="0.35">
      <c r="B131" s="456" t="str">
        <f>IF(A131="","",IFERROR(VLOOKUP($A131,'dologi költségek'!$D:$M,5,0),VLOOKUP($A131,'egyéb forrás költségei'!$B:$M,5,0)))</f>
        <v/>
      </c>
      <c r="C131" s="444" t="str">
        <f>IF(A131="","",IFERROR(VLOOKUP($A131,'dologi költségek'!$D:$M,8,0),VLOOKUP($A131,'egyéb forrás költségei'!$B:$M,8,0)))</f>
        <v/>
      </c>
      <c r="D131" s="444" t="str">
        <f>IF(A131="","",IFERROR(VLOOKUP($A131,'dologi költségek'!$D:$M,9,0),VLOOKUP($A131,'egyéb forrás költségei'!$B:$M,9,0)))</f>
        <v/>
      </c>
      <c r="E131" s="444" t="str">
        <f>IF(A131="","",IFERROR(VLOOKUP($A131,'dologi költségek'!$D:$M,10,0),VLOOKUP($A131,'egyéb forrás költségei'!$B:$M,10,0)))</f>
        <v/>
      </c>
      <c r="F131" s="457" t="str">
        <f>IF(A131="","",SUMIF('egyéb forrás költségei'!$B:$B,$A131,'egyéb forrás költségei'!L:L))</f>
        <v/>
      </c>
      <c r="G131" s="458" t="str">
        <f>IF(A131="","",SUMIF('dologi költségek'!$D:$D,$A131,'dologi költségek'!N:N))</f>
        <v/>
      </c>
      <c r="H131" s="459" t="str">
        <f t="shared" si="2"/>
        <v/>
      </c>
      <c r="I131" s="461" t="str">
        <f t="shared" si="3"/>
        <v/>
      </c>
    </row>
    <row r="132" spans="2:9" x14ac:dyDescent="0.35">
      <c r="B132" s="456" t="str">
        <f>IF(A132="","",IFERROR(VLOOKUP($A132,'dologi költségek'!$D:$M,5,0),VLOOKUP($A132,'egyéb forrás költségei'!$B:$M,5,0)))</f>
        <v/>
      </c>
      <c r="C132" s="444" t="str">
        <f>IF(A132="","",IFERROR(VLOOKUP($A132,'dologi költségek'!$D:$M,8,0),VLOOKUP($A132,'egyéb forrás költségei'!$B:$M,8,0)))</f>
        <v/>
      </c>
      <c r="D132" s="444" t="str">
        <f>IF(A132="","",IFERROR(VLOOKUP($A132,'dologi költségek'!$D:$M,9,0),VLOOKUP($A132,'egyéb forrás költségei'!$B:$M,9,0)))</f>
        <v/>
      </c>
      <c r="E132" s="444" t="str">
        <f>IF(A132="","",IFERROR(VLOOKUP($A132,'dologi költségek'!$D:$M,10,0),VLOOKUP($A132,'egyéb forrás költségei'!$B:$M,10,0)))</f>
        <v/>
      </c>
      <c r="F132" s="457" t="str">
        <f>IF(A132="","",SUMIF('egyéb forrás költségei'!$B:$B,$A132,'egyéb forrás költségei'!L:L))</f>
        <v/>
      </c>
      <c r="G132" s="458" t="str">
        <f>IF(A132="","",SUMIF('dologi költségek'!$D:$D,$A132,'dologi költségek'!N:N))</f>
        <v/>
      </c>
      <c r="H132" s="459" t="str">
        <f t="shared" ref="H132:H195" si="4">IF(A132="","",SUM(F132:G132))</f>
        <v/>
      </c>
      <c r="I132" s="461" t="str">
        <f t="shared" ref="I132:I195" si="5">IFERROR(IF(A132="","",IF($B$1="igen",H132-C132,H132-E132)),"")</f>
        <v/>
      </c>
    </row>
    <row r="133" spans="2:9" x14ac:dyDescent="0.35">
      <c r="B133" s="456" t="str">
        <f>IF(A133="","",IFERROR(VLOOKUP($A133,'dologi költségek'!$D:$M,5,0),VLOOKUP($A133,'egyéb forrás költségei'!$B:$M,5,0)))</f>
        <v/>
      </c>
      <c r="C133" s="444" t="str">
        <f>IF(A133="","",IFERROR(VLOOKUP($A133,'dologi költségek'!$D:$M,8,0),VLOOKUP($A133,'egyéb forrás költségei'!$B:$M,8,0)))</f>
        <v/>
      </c>
      <c r="D133" s="444" t="str">
        <f>IF(A133="","",IFERROR(VLOOKUP($A133,'dologi költségek'!$D:$M,9,0),VLOOKUP($A133,'egyéb forrás költségei'!$B:$M,9,0)))</f>
        <v/>
      </c>
      <c r="E133" s="444" t="str">
        <f>IF(A133="","",IFERROR(VLOOKUP($A133,'dologi költségek'!$D:$M,10,0),VLOOKUP($A133,'egyéb forrás költségei'!$B:$M,10,0)))</f>
        <v/>
      </c>
      <c r="F133" s="457" t="str">
        <f>IF(A133="","",SUMIF('egyéb forrás költségei'!$B:$B,$A133,'egyéb forrás költségei'!L:L))</f>
        <v/>
      </c>
      <c r="G133" s="458" t="str">
        <f>IF(A133="","",SUMIF('dologi költségek'!$D:$D,$A133,'dologi költségek'!N:N))</f>
        <v/>
      </c>
      <c r="H133" s="459" t="str">
        <f t="shared" si="4"/>
        <v/>
      </c>
      <c r="I133" s="461" t="str">
        <f t="shared" si="5"/>
        <v/>
      </c>
    </row>
    <row r="134" spans="2:9" x14ac:dyDescent="0.35">
      <c r="B134" s="456" t="str">
        <f>IF(A134="","",IFERROR(VLOOKUP($A134,'dologi költségek'!$D:$M,5,0),VLOOKUP($A134,'egyéb forrás költségei'!$B:$M,5,0)))</f>
        <v/>
      </c>
      <c r="C134" s="444" t="str">
        <f>IF(A134="","",IFERROR(VLOOKUP($A134,'dologi költségek'!$D:$M,8,0),VLOOKUP($A134,'egyéb forrás költségei'!$B:$M,8,0)))</f>
        <v/>
      </c>
      <c r="D134" s="444" t="str">
        <f>IF(A134="","",IFERROR(VLOOKUP($A134,'dologi költségek'!$D:$M,9,0),VLOOKUP($A134,'egyéb forrás költségei'!$B:$M,9,0)))</f>
        <v/>
      </c>
      <c r="E134" s="444" t="str">
        <f>IF(A134="","",IFERROR(VLOOKUP($A134,'dologi költségek'!$D:$M,10,0),VLOOKUP($A134,'egyéb forrás költségei'!$B:$M,10,0)))</f>
        <v/>
      </c>
      <c r="F134" s="457" t="str">
        <f>IF(A134="","",SUMIF('egyéb forrás költségei'!$B:$B,$A134,'egyéb forrás költségei'!L:L))</f>
        <v/>
      </c>
      <c r="G134" s="458" t="str">
        <f>IF(A134="","",SUMIF('dologi költségek'!$D:$D,$A134,'dologi költségek'!N:N))</f>
        <v/>
      </c>
      <c r="H134" s="459" t="str">
        <f t="shared" si="4"/>
        <v/>
      </c>
      <c r="I134" s="461" t="str">
        <f t="shared" si="5"/>
        <v/>
      </c>
    </row>
    <row r="135" spans="2:9" x14ac:dyDescent="0.35">
      <c r="B135" s="456" t="str">
        <f>IF(A135="","",IFERROR(VLOOKUP($A135,'dologi költségek'!$D:$M,5,0),VLOOKUP($A135,'egyéb forrás költségei'!$B:$M,5,0)))</f>
        <v/>
      </c>
      <c r="C135" s="444" t="str">
        <f>IF(A135="","",IFERROR(VLOOKUP($A135,'dologi költségek'!$D:$M,8,0),VLOOKUP($A135,'egyéb forrás költségei'!$B:$M,8,0)))</f>
        <v/>
      </c>
      <c r="D135" s="444" t="str">
        <f>IF(A135="","",IFERROR(VLOOKUP($A135,'dologi költségek'!$D:$M,9,0),VLOOKUP($A135,'egyéb forrás költségei'!$B:$M,9,0)))</f>
        <v/>
      </c>
      <c r="E135" s="444" t="str">
        <f>IF(A135="","",IFERROR(VLOOKUP($A135,'dologi költségek'!$D:$M,10,0),VLOOKUP($A135,'egyéb forrás költségei'!$B:$M,10,0)))</f>
        <v/>
      </c>
      <c r="F135" s="457" t="str">
        <f>IF(A135="","",SUMIF('egyéb forrás költségei'!$B:$B,$A135,'egyéb forrás költségei'!L:L))</f>
        <v/>
      </c>
      <c r="G135" s="458" t="str">
        <f>IF(A135="","",SUMIF('dologi költségek'!$D:$D,$A135,'dologi költségek'!N:N))</f>
        <v/>
      </c>
      <c r="H135" s="459" t="str">
        <f t="shared" si="4"/>
        <v/>
      </c>
      <c r="I135" s="461" t="str">
        <f t="shared" si="5"/>
        <v/>
      </c>
    </row>
    <row r="136" spans="2:9" x14ac:dyDescent="0.35">
      <c r="B136" s="456" t="str">
        <f>IF(A136="","",IFERROR(VLOOKUP($A136,'dologi költségek'!$D:$M,5,0),VLOOKUP($A136,'egyéb forrás költségei'!$B:$M,5,0)))</f>
        <v/>
      </c>
      <c r="C136" s="444" t="str">
        <f>IF(A136="","",IFERROR(VLOOKUP($A136,'dologi költségek'!$D:$M,8,0),VLOOKUP($A136,'egyéb forrás költségei'!$B:$M,8,0)))</f>
        <v/>
      </c>
      <c r="D136" s="444" t="str">
        <f>IF(A136="","",IFERROR(VLOOKUP($A136,'dologi költségek'!$D:$M,9,0),VLOOKUP($A136,'egyéb forrás költségei'!$B:$M,9,0)))</f>
        <v/>
      </c>
      <c r="E136" s="444" t="str">
        <f>IF(A136="","",IFERROR(VLOOKUP($A136,'dologi költségek'!$D:$M,10,0),VLOOKUP($A136,'egyéb forrás költségei'!$B:$M,10,0)))</f>
        <v/>
      </c>
      <c r="F136" s="457" t="str">
        <f>IF(A136="","",SUMIF('egyéb forrás költségei'!$B:$B,$A136,'egyéb forrás költségei'!L:L))</f>
        <v/>
      </c>
      <c r="G136" s="458" t="str">
        <f>IF(A136="","",SUMIF('dologi költségek'!$D:$D,$A136,'dologi költségek'!N:N))</f>
        <v/>
      </c>
      <c r="H136" s="459" t="str">
        <f t="shared" si="4"/>
        <v/>
      </c>
      <c r="I136" s="461" t="str">
        <f t="shared" si="5"/>
        <v/>
      </c>
    </row>
    <row r="137" spans="2:9" x14ac:dyDescent="0.35">
      <c r="B137" s="456" t="str">
        <f>IF(A137="","",IFERROR(VLOOKUP($A137,'dologi költségek'!$D:$M,5,0),VLOOKUP($A137,'egyéb forrás költségei'!$B:$M,5,0)))</f>
        <v/>
      </c>
      <c r="C137" s="444" t="str">
        <f>IF(A137="","",IFERROR(VLOOKUP($A137,'dologi költségek'!$D:$M,8,0),VLOOKUP($A137,'egyéb forrás költségei'!$B:$M,8,0)))</f>
        <v/>
      </c>
      <c r="D137" s="444" t="str">
        <f>IF(A137="","",IFERROR(VLOOKUP($A137,'dologi költségek'!$D:$M,9,0),VLOOKUP($A137,'egyéb forrás költségei'!$B:$M,9,0)))</f>
        <v/>
      </c>
      <c r="E137" s="444" t="str">
        <f>IF(A137="","",IFERROR(VLOOKUP($A137,'dologi költségek'!$D:$M,10,0),VLOOKUP($A137,'egyéb forrás költségei'!$B:$M,10,0)))</f>
        <v/>
      </c>
      <c r="F137" s="457" t="str">
        <f>IF(A137="","",SUMIF('egyéb forrás költségei'!$B:$B,$A137,'egyéb forrás költségei'!L:L))</f>
        <v/>
      </c>
      <c r="G137" s="458" t="str">
        <f>IF(A137="","",SUMIF('dologi költségek'!$D:$D,$A137,'dologi költségek'!N:N))</f>
        <v/>
      </c>
      <c r="H137" s="459" t="str">
        <f t="shared" si="4"/>
        <v/>
      </c>
      <c r="I137" s="461" t="str">
        <f t="shared" si="5"/>
        <v/>
      </c>
    </row>
    <row r="138" spans="2:9" x14ac:dyDescent="0.35">
      <c r="B138" s="456" t="str">
        <f>IF(A138="","",IFERROR(VLOOKUP($A138,'dologi költségek'!$D:$M,5,0),VLOOKUP($A138,'egyéb forrás költségei'!$B:$M,5,0)))</f>
        <v/>
      </c>
      <c r="C138" s="444" t="str">
        <f>IF(A138="","",IFERROR(VLOOKUP($A138,'dologi költségek'!$D:$M,8,0),VLOOKUP($A138,'egyéb forrás költségei'!$B:$M,8,0)))</f>
        <v/>
      </c>
      <c r="D138" s="444" t="str">
        <f>IF(A138="","",IFERROR(VLOOKUP($A138,'dologi költségek'!$D:$M,9,0),VLOOKUP($A138,'egyéb forrás költségei'!$B:$M,9,0)))</f>
        <v/>
      </c>
      <c r="E138" s="444" t="str">
        <f>IF(A138="","",IFERROR(VLOOKUP($A138,'dologi költségek'!$D:$M,10,0),VLOOKUP($A138,'egyéb forrás költségei'!$B:$M,10,0)))</f>
        <v/>
      </c>
      <c r="F138" s="457" t="str">
        <f>IF(A138="","",SUMIF('egyéb forrás költségei'!$B:$B,$A138,'egyéb forrás költségei'!L:L))</f>
        <v/>
      </c>
      <c r="G138" s="458" t="str">
        <f>IF(A138="","",SUMIF('dologi költségek'!$D:$D,$A138,'dologi költségek'!N:N))</f>
        <v/>
      </c>
      <c r="H138" s="459" t="str">
        <f t="shared" si="4"/>
        <v/>
      </c>
      <c r="I138" s="461" t="str">
        <f t="shared" si="5"/>
        <v/>
      </c>
    </row>
    <row r="139" spans="2:9" x14ac:dyDescent="0.35">
      <c r="B139" s="456" t="str">
        <f>IF(A139="","",IFERROR(VLOOKUP($A139,'dologi költségek'!$D:$M,5,0),VLOOKUP($A139,'egyéb forrás költségei'!$B:$M,5,0)))</f>
        <v/>
      </c>
      <c r="C139" s="444" t="str">
        <f>IF(A139="","",IFERROR(VLOOKUP($A139,'dologi költségek'!$D:$M,8,0),VLOOKUP($A139,'egyéb forrás költségei'!$B:$M,8,0)))</f>
        <v/>
      </c>
      <c r="D139" s="444" t="str">
        <f>IF(A139="","",IFERROR(VLOOKUP($A139,'dologi költségek'!$D:$M,9,0),VLOOKUP($A139,'egyéb forrás költségei'!$B:$M,9,0)))</f>
        <v/>
      </c>
      <c r="E139" s="444" t="str">
        <f>IF(A139="","",IFERROR(VLOOKUP($A139,'dologi költségek'!$D:$M,10,0),VLOOKUP($A139,'egyéb forrás költségei'!$B:$M,10,0)))</f>
        <v/>
      </c>
      <c r="F139" s="457" t="str">
        <f>IF(A139="","",SUMIF('egyéb forrás költségei'!$B:$B,$A139,'egyéb forrás költségei'!L:L))</f>
        <v/>
      </c>
      <c r="G139" s="458" t="str">
        <f>IF(A139="","",SUMIF('dologi költségek'!$D:$D,$A139,'dologi költségek'!N:N))</f>
        <v/>
      </c>
      <c r="H139" s="459" t="str">
        <f t="shared" si="4"/>
        <v/>
      </c>
      <c r="I139" s="461" t="str">
        <f t="shared" si="5"/>
        <v/>
      </c>
    </row>
    <row r="140" spans="2:9" x14ac:dyDescent="0.35">
      <c r="B140" s="456" t="str">
        <f>IF(A140="","",IFERROR(VLOOKUP($A140,'dologi költségek'!$D:$M,5,0),VLOOKUP($A140,'egyéb forrás költségei'!$B:$M,5,0)))</f>
        <v/>
      </c>
      <c r="C140" s="444" t="str">
        <f>IF(A140="","",IFERROR(VLOOKUP($A140,'dologi költségek'!$D:$M,8,0),VLOOKUP($A140,'egyéb forrás költségei'!$B:$M,8,0)))</f>
        <v/>
      </c>
      <c r="D140" s="444" t="str">
        <f>IF(A140="","",IFERROR(VLOOKUP($A140,'dologi költségek'!$D:$M,9,0),VLOOKUP($A140,'egyéb forrás költségei'!$B:$M,9,0)))</f>
        <v/>
      </c>
      <c r="E140" s="444" t="str">
        <f>IF(A140="","",IFERROR(VLOOKUP($A140,'dologi költségek'!$D:$M,10,0),VLOOKUP($A140,'egyéb forrás költségei'!$B:$M,10,0)))</f>
        <v/>
      </c>
      <c r="F140" s="457" t="str">
        <f>IF(A140="","",SUMIF('egyéb forrás költségei'!$B:$B,$A140,'egyéb forrás költségei'!L:L))</f>
        <v/>
      </c>
      <c r="G140" s="458" t="str">
        <f>IF(A140="","",SUMIF('dologi költségek'!$D:$D,$A140,'dologi költségek'!N:N))</f>
        <v/>
      </c>
      <c r="H140" s="459" t="str">
        <f t="shared" si="4"/>
        <v/>
      </c>
      <c r="I140" s="461" t="str">
        <f t="shared" si="5"/>
        <v/>
      </c>
    </row>
    <row r="141" spans="2:9" x14ac:dyDescent="0.35">
      <c r="B141" s="456" t="str">
        <f>IF(A141="","",IFERROR(VLOOKUP($A141,'dologi költségek'!$D:$M,5,0),VLOOKUP($A141,'egyéb forrás költségei'!$B:$M,5,0)))</f>
        <v/>
      </c>
      <c r="C141" s="444" t="str">
        <f>IF(A141="","",IFERROR(VLOOKUP($A141,'dologi költségek'!$D:$M,8,0),VLOOKUP($A141,'egyéb forrás költségei'!$B:$M,8,0)))</f>
        <v/>
      </c>
      <c r="D141" s="444" t="str">
        <f>IF(A141="","",IFERROR(VLOOKUP($A141,'dologi költségek'!$D:$M,9,0),VLOOKUP($A141,'egyéb forrás költségei'!$B:$M,9,0)))</f>
        <v/>
      </c>
      <c r="E141" s="444" t="str">
        <f>IF(A141="","",IFERROR(VLOOKUP($A141,'dologi költségek'!$D:$M,10,0),VLOOKUP($A141,'egyéb forrás költségei'!$B:$M,10,0)))</f>
        <v/>
      </c>
      <c r="F141" s="457" t="str">
        <f>IF(A141="","",SUMIF('egyéb forrás költségei'!$B:$B,$A141,'egyéb forrás költségei'!L:L))</f>
        <v/>
      </c>
      <c r="G141" s="458" t="str">
        <f>IF(A141="","",SUMIF('dologi költségek'!$D:$D,$A141,'dologi költségek'!N:N))</f>
        <v/>
      </c>
      <c r="H141" s="459" t="str">
        <f t="shared" si="4"/>
        <v/>
      </c>
      <c r="I141" s="461" t="str">
        <f t="shared" si="5"/>
        <v/>
      </c>
    </row>
    <row r="142" spans="2:9" x14ac:dyDescent="0.35">
      <c r="B142" s="456" t="str">
        <f>IF(A142="","",IFERROR(VLOOKUP($A142,'dologi költségek'!$D:$M,5,0),VLOOKUP($A142,'egyéb forrás költségei'!$B:$M,5,0)))</f>
        <v/>
      </c>
      <c r="C142" s="444" t="str">
        <f>IF(A142="","",IFERROR(VLOOKUP($A142,'dologi költségek'!$D:$M,8,0),VLOOKUP($A142,'egyéb forrás költségei'!$B:$M,8,0)))</f>
        <v/>
      </c>
      <c r="D142" s="444" t="str">
        <f>IF(A142="","",IFERROR(VLOOKUP($A142,'dologi költségek'!$D:$M,9,0),VLOOKUP($A142,'egyéb forrás költségei'!$B:$M,9,0)))</f>
        <v/>
      </c>
      <c r="E142" s="444" t="str">
        <f>IF(A142="","",IFERROR(VLOOKUP($A142,'dologi költségek'!$D:$M,10,0),VLOOKUP($A142,'egyéb forrás költségei'!$B:$M,10,0)))</f>
        <v/>
      </c>
      <c r="F142" s="457" t="str">
        <f>IF(A142="","",SUMIF('egyéb forrás költségei'!$B:$B,$A142,'egyéb forrás költségei'!L:L))</f>
        <v/>
      </c>
      <c r="G142" s="458" t="str">
        <f>IF(A142="","",SUMIF('dologi költségek'!$D:$D,$A142,'dologi költségek'!N:N))</f>
        <v/>
      </c>
      <c r="H142" s="459" t="str">
        <f t="shared" si="4"/>
        <v/>
      </c>
      <c r="I142" s="461" t="str">
        <f t="shared" si="5"/>
        <v/>
      </c>
    </row>
    <row r="143" spans="2:9" x14ac:dyDescent="0.35">
      <c r="B143" s="456" t="str">
        <f>IF(A143="","",IFERROR(VLOOKUP($A143,'dologi költségek'!$D:$M,5,0),VLOOKUP($A143,'egyéb forrás költségei'!$B:$M,5,0)))</f>
        <v/>
      </c>
      <c r="C143" s="444" t="str">
        <f>IF(A143="","",IFERROR(VLOOKUP($A143,'dologi költségek'!$D:$M,8,0),VLOOKUP($A143,'egyéb forrás költségei'!$B:$M,8,0)))</f>
        <v/>
      </c>
      <c r="D143" s="444" t="str">
        <f>IF(A143="","",IFERROR(VLOOKUP($A143,'dologi költségek'!$D:$M,9,0),VLOOKUP($A143,'egyéb forrás költségei'!$B:$M,9,0)))</f>
        <v/>
      </c>
      <c r="E143" s="444" t="str">
        <f>IF(A143="","",IFERROR(VLOOKUP($A143,'dologi költségek'!$D:$M,10,0),VLOOKUP($A143,'egyéb forrás költségei'!$B:$M,10,0)))</f>
        <v/>
      </c>
      <c r="F143" s="457" t="str">
        <f>IF(A143="","",SUMIF('egyéb forrás költségei'!$B:$B,$A143,'egyéb forrás költségei'!L:L))</f>
        <v/>
      </c>
      <c r="G143" s="458" t="str">
        <f>IF(A143="","",SUMIF('dologi költségek'!$D:$D,$A143,'dologi költségek'!N:N))</f>
        <v/>
      </c>
      <c r="H143" s="459" t="str">
        <f t="shared" si="4"/>
        <v/>
      </c>
      <c r="I143" s="461" t="str">
        <f t="shared" si="5"/>
        <v/>
      </c>
    </row>
    <row r="144" spans="2:9" x14ac:dyDescent="0.35">
      <c r="B144" s="456" t="str">
        <f>IF(A144="","",IFERROR(VLOOKUP($A144,'dologi költségek'!$D:$M,5,0),VLOOKUP($A144,'egyéb forrás költségei'!$B:$M,5,0)))</f>
        <v/>
      </c>
      <c r="C144" s="444" t="str">
        <f>IF(A144="","",IFERROR(VLOOKUP($A144,'dologi költségek'!$D:$M,8,0),VLOOKUP($A144,'egyéb forrás költségei'!$B:$M,8,0)))</f>
        <v/>
      </c>
      <c r="D144" s="444" t="str">
        <f>IF(A144="","",IFERROR(VLOOKUP($A144,'dologi költségek'!$D:$M,9,0),VLOOKUP($A144,'egyéb forrás költségei'!$B:$M,9,0)))</f>
        <v/>
      </c>
      <c r="E144" s="444" t="str">
        <f>IF(A144="","",IFERROR(VLOOKUP($A144,'dologi költségek'!$D:$M,10,0),VLOOKUP($A144,'egyéb forrás költségei'!$B:$M,10,0)))</f>
        <v/>
      </c>
      <c r="F144" s="457" t="str">
        <f>IF(A144="","",SUMIF('egyéb forrás költségei'!$B:$B,$A144,'egyéb forrás költségei'!L:L))</f>
        <v/>
      </c>
      <c r="G144" s="458" t="str">
        <f>IF(A144="","",SUMIF('dologi költségek'!$D:$D,$A144,'dologi költségek'!N:N))</f>
        <v/>
      </c>
      <c r="H144" s="459" t="str">
        <f t="shared" si="4"/>
        <v/>
      </c>
      <c r="I144" s="461" t="str">
        <f t="shared" si="5"/>
        <v/>
      </c>
    </row>
    <row r="145" spans="2:9" x14ac:dyDescent="0.35">
      <c r="B145" s="456" t="str">
        <f>IF(A145="","",IFERROR(VLOOKUP($A145,'dologi költségek'!$D:$M,5,0),VLOOKUP($A145,'egyéb forrás költségei'!$B:$M,5,0)))</f>
        <v/>
      </c>
      <c r="C145" s="444" t="str">
        <f>IF(A145="","",IFERROR(VLOOKUP($A145,'dologi költségek'!$D:$M,8,0),VLOOKUP($A145,'egyéb forrás költségei'!$B:$M,8,0)))</f>
        <v/>
      </c>
      <c r="D145" s="444" t="str">
        <f>IF(A145="","",IFERROR(VLOOKUP($A145,'dologi költségek'!$D:$M,9,0),VLOOKUP($A145,'egyéb forrás költségei'!$B:$M,9,0)))</f>
        <v/>
      </c>
      <c r="E145" s="444" t="str">
        <f>IF(A145="","",IFERROR(VLOOKUP($A145,'dologi költségek'!$D:$M,10,0),VLOOKUP($A145,'egyéb forrás költségei'!$B:$M,10,0)))</f>
        <v/>
      </c>
      <c r="F145" s="457" t="str">
        <f>IF(A145="","",SUMIF('egyéb forrás költségei'!$B:$B,$A145,'egyéb forrás költségei'!L:L))</f>
        <v/>
      </c>
      <c r="G145" s="458" t="str">
        <f>IF(A145="","",SUMIF('dologi költségek'!$D:$D,$A145,'dologi költségek'!N:N))</f>
        <v/>
      </c>
      <c r="H145" s="459" t="str">
        <f t="shared" si="4"/>
        <v/>
      </c>
      <c r="I145" s="461" t="str">
        <f t="shared" si="5"/>
        <v/>
      </c>
    </row>
    <row r="146" spans="2:9" x14ac:dyDescent="0.35">
      <c r="B146" s="456" t="str">
        <f>IF(A146="","",IFERROR(VLOOKUP($A146,'dologi költségek'!$D:$M,5,0),VLOOKUP($A146,'egyéb forrás költségei'!$B:$M,5,0)))</f>
        <v/>
      </c>
      <c r="C146" s="444" t="str">
        <f>IF(A146="","",IFERROR(VLOOKUP($A146,'dologi költségek'!$D:$M,8,0),VLOOKUP($A146,'egyéb forrás költségei'!$B:$M,8,0)))</f>
        <v/>
      </c>
      <c r="D146" s="444" t="str">
        <f>IF(A146="","",IFERROR(VLOOKUP($A146,'dologi költségek'!$D:$M,9,0),VLOOKUP($A146,'egyéb forrás költségei'!$B:$M,9,0)))</f>
        <v/>
      </c>
      <c r="E146" s="444" t="str">
        <f>IF(A146="","",IFERROR(VLOOKUP($A146,'dologi költségek'!$D:$M,10,0),VLOOKUP($A146,'egyéb forrás költségei'!$B:$M,10,0)))</f>
        <v/>
      </c>
      <c r="F146" s="457" t="str">
        <f>IF(A146="","",SUMIF('egyéb forrás költségei'!$B:$B,$A146,'egyéb forrás költségei'!L:L))</f>
        <v/>
      </c>
      <c r="G146" s="458" t="str">
        <f>IF(A146="","",SUMIF('dologi költségek'!$D:$D,$A146,'dologi költségek'!N:N))</f>
        <v/>
      </c>
      <c r="H146" s="459" t="str">
        <f t="shared" si="4"/>
        <v/>
      </c>
      <c r="I146" s="461" t="str">
        <f t="shared" si="5"/>
        <v/>
      </c>
    </row>
    <row r="147" spans="2:9" x14ac:dyDescent="0.35">
      <c r="B147" s="456" t="str">
        <f>IF(A147="","",IFERROR(VLOOKUP($A147,'dologi költségek'!$D:$M,5,0),VLOOKUP($A147,'egyéb forrás költségei'!$B:$M,5,0)))</f>
        <v/>
      </c>
      <c r="C147" s="444" t="str">
        <f>IF(A147="","",IFERROR(VLOOKUP($A147,'dologi költségek'!$D:$M,8,0),VLOOKUP($A147,'egyéb forrás költségei'!$B:$M,8,0)))</f>
        <v/>
      </c>
      <c r="D147" s="444" t="str">
        <f>IF(A147="","",IFERROR(VLOOKUP($A147,'dologi költségek'!$D:$M,9,0),VLOOKUP($A147,'egyéb forrás költségei'!$B:$M,9,0)))</f>
        <v/>
      </c>
      <c r="E147" s="444" t="str">
        <f>IF(A147="","",IFERROR(VLOOKUP($A147,'dologi költségek'!$D:$M,10,0),VLOOKUP($A147,'egyéb forrás költségei'!$B:$M,10,0)))</f>
        <v/>
      </c>
      <c r="F147" s="457" t="str">
        <f>IF(A147="","",SUMIF('egyéb forrás költségei'!$B:$B,$A147,'egyéb forrás költségei'!L:L))</f>
        <v/>
      </c>
      <c r="G147" s="458" t="str">
        <f>IF(A147="","",SUMIF('dologi költségek'!$D:$D,$A147,'dologi költségek'!N:N))</f>
        <v/>
      </c>
      <c r="H147" s="459" t="str">
        <f t="shared" si="4"/>
        <v/>
      </c>
      <c r="I147" s="461" t="str">
        <f t="shared" si="5"/>
        <v/>
      </c>
    </row>
    <row r="148" spans="2:9" x14ac:dyDescent="0.35">
      <c r="B148" s="456" t="str">
        <f>IF(A148="","",IFERROR(VLOOKUP($A148,'dologi költségek'!$D:$M,5,0),VLOOKUP($A148,'egyéb forrás költségei'!$B:$M,5,0)))</f>
        <v/>
      </c>
      <c r="C148" s="444" t="str">
        <f>IF(A148="","",IFERROR(VLOOKUP($A148,'dologi költségek'!$D:$M,8,0),VLOOKUP($A148,'egyéb forrás költségei'!$B:$M,8,0)))</f>
        <v/>
      </c>
      <c r="D148" s="444" t="str">
        <f>IF(A148="","",IFERROR(VLOOKUP($A148,'dologi költségek'!$D:$M,9,0),VLOOKUP($A148,'egyéb forrás költségei'!$B:$M,9,0)))</f>
        <v/>
      </c>
      <c r="E148" s="444" t="str">
        <f>IF(A148="","",IFERROR(VLOOKUP($A148,'dologi költségek'!$D:$M,10,0),VLOOKUP($A148,'egyéb forrás költségei'!$B:$M,10,0)))</f>
        <v/>
      </c>
      <c r="F148" s="457" t="str">
        <f>IF(A148="","",SUMIF('egyéb forrás költségei'!$B:$B,$A148,'egyéb forrás költségei'!L:L))</f>
        <v/>
      </c>
      <c r="G148" s="458" t="str">
        <f>IF(A148="","",SUMIF('dologi költségek'!$D:$D,$A148,'dologi költségek'!N:N))</f>
        <v/>
      </c>
      <c r="H148" s="459" t="str">
        <f t="shared" si="4"/>
        <v/>
      </c>
      <c r="I148" s="461" t="str">
        <f t="shared" si="5"/>
        <v/>
      </c>
    </row>
    <row r="149" spans="2:9" x14ac:dyDescent="0.35">
      <c r="B149" s="456" t="str">
        <f>IF(A149="","",IFERROR(VLOOKUP($A149,'dologi költségek'!$D:$M,5,0),VLOOKUP($A149,'egyéb forrás költségei'!$B:$M,5,0)))</f>
        <v/>
      </c>
      <c r="C149" s="444" t="str">
        <f>IF(A149="","",IFERROR(VLOOKUP($A149,'dologi költségek'!$D:$M,8,0),VLOOKUP($A149,'egyéb forrás költségei'!$B:$M,8,0)))</f>
        <v/>
      </c>
      <c r="D149" s="444" t="str">
        <f>IF(A149="","",IFERROR(VLOOKUP($A149,'dologi költségek'!$D:$M,9,0),VLOOKUP($A149,'egyéb forrás költségei'!$B:$M,9,0)))</f>
        <v/>
      </c>
      <c r="E149" s="444" t="str">
        <f>IF(A149="","",IFERROR(VLOOKUP($A149,'dologi költségek'!$D:$M,10,0),VLOOKUP($A149,'egyéb forrás költségei'!$B:$M,10,0)))</f>
        <v/>
      </c>
      <c r="F149" s="457" t="str">
        <f>IF(A149="","",SUMIF('egyéb forrás költségei'!$B:$B,$A149,'egyéb forrás költségei'!L:L))</f>
        <v/>
      </c>
      <c r="G149" s="458" t="str">
        <f>IF(A149="","",SUMIF('dologi költségek'!$D:$D,$A149,'dologi költségek'!N:N))</f>
        <v/>
      </c>
      <c r="H149" s="459" t="str">
        <f t="shared" si="4"/>
        <v/>
      </c>
      <c r="I149" s="461" t="str">
        <f t="shared" si="5"/>
        <v/>
      </c>
    </row>
    <row r="150" spans="2:9" x14ac:dyDescent="0.35">
      <c r="B150" s="456" t="str">
        <f>IF(A150="","",IFERROR(VLOOKUP($A150,'dologi költségek'!$D:$M,5,0),VLOOKUP($A150,'egyéb forrás költségei'!$B:$M,5,0)))</f>
        <v/>
      </c>
      <c r="C150" s="444" t="str">
        <f>IF(A150="","",IFERROR(VLOOKUP($A150,'dologi költségek'!$D:$M,8,0),VLOOKUP($A150,'egyéb forrás költségei'!$B:$M,8,0)))</f>
        <v/>
      </c>
      <c r="D150" s="444" t="str">
        <f>IF(A150="","",IFERROR(VLOOKUP($A150,'dologi költségek'!$D:$M,9,0),VLOOKUP($A150,'egyéb forrás költségei'!$B:$M,9,0)))</f>
        <v/>
      </c>
      <c r="E150" s="444" t="str">
        <f>IF(A150="","",IFERROR(VLOOKUP($A150,'dologi költségek'!$D:$M,10,0),VLOOKUP($A150,'egyéb forrás költségei'!$B:$M,10,0)))</f>
        <v/>
      </c>
      <c r="F150" s="457" t="str">
        <f>IF(A150="","",SUMIF('egyéb forrás költségei'!$B:$B,$A150,'egyéb forrás költségei'!L:L))</f>
        <v/>
      </c>
      <c r="G150" s="458" t="str">
        <f>IF(A150="","",SUMIF('dologi költségek'!$D:$D,$A150,'dologi költségek'!N:N))</f>
        <v/>
      </c>
      <c r="H150" s="459" t="str">
        <f t="shared" si="4"/>
        <v/>
      </c>
      <c r="I150" s="461" t="str">
        <f t="shared" si="5"/>
        <v/>
      </c>
    </row>
    <row r="151" spans="2:9" x14ac:dyDescent="0.35">
      <c r="B151" s="456" t="str">
        <f>IF(A151="","",IFERROR(VLOOKUP($A151,'dologi költségek'!$D:$M,5,0),VLOOKUP($A151,'egyéb forrás költségei'!$B:$M,5,0)))</f>
        <v/>
      </c>
      <c r="C151" s="444" t="str">
        <f>IF(A151="","",IFERROR(VLOOKUP($A151,'dologi költségek'!$D:$M,8,0),VLOOKUP($A151,'egyéb forrás költségei'!$B:$M,8,0)))</f>
        <v/>
      </c>
      <c r="D151" s="444" t="str">
        <f>IF(A151="","",IFERROR(VLOOKUP($A151,'dologi költségek'!$D:$M,9,0),VLOOKUP($A151,'egyéb forrás költségei'!$B:$M,9,0)))</f>
        <v/>
      </c>
      <c r="E151" s="444" t="str">
        <f>IF(A151="","",IFERROR(VLOOKUP($A151,'dologi költségek'!$D:$M,10,0),VLOOKUP($A151,'egyéb forrás költségei'!$B:$M,10,0)))</f>
        <v/>
      </c>
      <c r="F151" s="457" t="str">
        <f>IF(A151="","",SUMIF('egyéb forrás költségei'!$B:$B,$A151,'egyéb forrás költségei'!L:L))</f>
        <v/>
      </c>
      <c r="G151" s="458" t="str">
        <f>IF(A151="","",SUMIF('dologi költségek'!$D:$D,$A151,'dologi költségek'!N:N))</f>
        <v/>
      </c>
      <c r="H151" s="459" t="str">
        <f t="shared" si="4"/>
        <v/>
      </c>
      <c r="I151" s="461" t="str">
        <f t="shared" si="5"/>
        <v/>
      </c>
    </row>
    <row r="152" spans="2:9" x14ac:dyDescent="0.35">
      <c r="B152" s="456" t="str">
        <f>IF(A152="","",IFERROR(VLOOKUP($A152,'dologi költségek'!$D:$M,5,0),VLOOKUP($A152,'egyéb forrás költségei'!$B:$M,5,0)))</f>
        <v/>
      </c>
      <c r="C152" s="444" t="str">
        <f>IF(A152="","",IFERROR(VLOOKUP($A152,'dologi költségek'!$D:$M,8,0),VLOOKUP($A152,'egyéb forrás költségei'!$B:$M,8,0)))</f>
        <v/>
      </c>
      <c r="D152" s="444" t="str">
        <f>IF(A152="","",IFERROR(VLOOKUP($A152,'dologi költségek'!$D:$M,9,0),VLOOKUP($A152,'egyéb forrás költségei'!$B:$M,9,0)))</f>
        <v/>
      </c>
      <c r="E152" s="444" t="str">
        <f>IF(A152="","",IFERROR(VLOOKUP($A152,'dologi költségek'!$D:$M,10,0),VLOOKUP($A152,'egyéb forrás költségei'!$B:$M,10,0)))</f>
        <v/>
      </c>
      <c r="F152" s="457" t="str">
        <f>IF(A152="","",SUMIF('egyéb forrás költségei'!$B:$B,$A152,'egyéb forrás költségei'!L:L))</f>
        <v/>
      </c>
      <c r="G152" s="458" t="str">
        <f>IF(A152="","",SUMIF('dologi költségek'!$D:$D,$A152,'dologi költségek'!N:N))</f>
        <v/>
      </c>
      <c r="H152" s="459" t="str">
        <f t="shared" si="4"/>
        <v/>
      </c>
      <c r="I152" s="461" t="str">
        <f t="shared" si="5"/>
        <v/>
      </c>
    </row>
    <row r="153" spans="2:9" x14ac:dyDescent="0.35">
      <c r="B153" s="456" t="str">
        <f>IF(A153="","",IFERROR(VLOOKUP($A153,'dologi költségek'!$D:$M,5,0),VLOOKUP($A153,'egyéb forrás költségei'!$B:$M,5,0)))</f>
        <v/>
      </c>
      <c r="C153" s="444" t="str">
        <f>IF(A153="","",IFERROR(VLOOKUP($A153,'dologi költségek'!$D:$M,8,0),VLOOKUP($A153,'egyéb forrás költségei'!$B:$M,8,0)))</f>
        <v/>
      </c>
      <c r="D153" s="444" t="str">
        <f>IF(A153="","",IFERROR(VLOOKUP($A153,'dologi költségek'!$D:$M,9,0),VLOOKUP($A153,'egyéb forrás költségei'!$B:$M,9,0)))</f>
        <v/>
      </c>
      <c r="E153" s="444" t="str">
        <f>IF(A153="","",IFERROR(VLOOKUP($A153,'dologi költségek'!$D:$M,10,0),VLOOKUP($A153,'egyéb forrás költségei'!$B:$M,10,0)))</f>
        <v/>
      </c>
      <c r="F153" s="457" t="str">
        <f>IF(A153="","",SUMIF('egyéb forrás költségei'!$B:$B,$A153,'egyéb forrás költségei'!L:L))</f>
        <v/>
      </c>
      <c r="G153" s="458" t="str">
        <f>IF(A153="","",SUMIF('dologi költségek'!$D:$D,$A153,'dologi költségek'!N:N))</f>
        <v/>
      </c>
      <c r="H153" s="459" t="str">
        <f t="shared" si="4"/>
        <v/>
      </c>
      <c r="I153" s="461" t="str">
        <f t="shared" si="5"/>
        <v/>
      </c>
    </row>
    <row r="154" spans="2:9" x14ac:dyDescent="0.35">
      <c r="B154" s="456" t="str">
        <f>IF(A154="","",IFERROR(VLOOKUP($A154,'dologi költségek'!$D:$M,5,0),VLOOKUP($A154,'egyéb forrás költségei'!$B:$M,5,0)))</f>
        <v/>
      </c>
      <c r="C154" s="444" t="str">
        <f>IF(A154="","",IFERROR(VLOOKUP($A154,'dologi költségek'!$D:$M,8,0),VLOOKUP($A154,'egyéb forrás költségei'!$B:$M,8,0)))</f>
        <v/>
      </c>
      <c r="D154" s="444" t="str">
        <f>IF(A154="","",IFERROR(VLOOKUP($A154,'dologi költségek'!$D:$M,9,0),VLOOKUP($A154,'egyéb forrás költségei'!$B:$M,9,0)))</f>
        <v/>
      </c>
      <c r="E154" s="444" t="str">
        <f>IF(A154="","",IFERROR(VLOOKUP($A154,'dologi költségek'!$D:$M,10,0),VLOOKUP($A154,'egyéb forrás költségei'!$B:$M,10,0)))</f>
        <v/>
      </c>
      <c r="F154" s="457" t="str">
        <f>IF(A154="","",SUMIF('egyéb forrás költségei'!$B:$B,$A154,'egyéb forrás költségei'!L:L))</f>
        <v/>
      </c>
      <c r="G154" s="458" t="str">
        <f>IF(A154="","",SUMIF('dologi költségek'!$D:$D,$A154,'dologi költségek'!N:N))</f>
        <v/>
      </c>
      <c r="H154" s="459" t="str">
        <f t="shared" si="4"/>
        <v/>
      </c>
      <c r="I154" s="461" t="str">
        <f t="shared" si="5"/>
        <v/>
      </c>
    </row>
    <row r="155" spans="2:9" x14ac:dyDescent="0.35">
      <c r="B155" s="456" t="str">
        <f>IF(A155="","",IFERROR(VLOOKUP($A155,'dologi költségek'!$D:$M,5,0),VLOOKUP($A155,'egyéb forrás költségei'!$B:$M,5,0)))</f>
        <v/>
      </c>
      <c r="C155" s="444" t="str">
        <f>IF(A155="","",IFERROR(VLOOKUP($A155,'dologi költségek'!$D:$M,8,0),VLOOKUP($A155,'egyéb forrás költségei'!$B:$M,8,0)))</f>
        <v/>
      </c>
      <c r="D155" s="444" t="str">
        <f>IF(A155="","",IFERROR(VLOOKUP($A155,'dologi költségek'!$D:$M,9,0),VLOOKUP($A155,'egyéb forrás költségei'!$B:$M,9,0)))</f>
        <v/>
      </c>
      <c r="E155" s="444" t="str">
        <f>IF(A155="","",IFERROR(VLOOKUP($A155,'dologi költségek'!$D:$M,10,0),VLOOKUP($A155,'egyéb forrás költségei'!$B:$M,10,0)))</f>
        <v/>
      </c>
      <c r="F155" s="457" t="str">
        <f>IF(A155="","",SUMIF('egyéb forrás költségei'!$B:$B,$A155,'egyéb forrás költségei'!L:L))</f>
        <v/>
      </c>
      <c r="G155" s="458" t="str">
        <f>IF(A155="","",SUMIF('dologi költségek'!$D:$D,$A155,'dologi költségek'!N:N))</f>
        <v/>
      </c>
      <c r="H155" s="459" t="str">
        <f t="shared" si="4"/>
        <v/>
      </c>
      <c r="I155" s="461" t="str">
        <f t="shared" si="5"/>
        <v/>
      </c>
    </row>
    <row r="156" spans="2:9" x14ac:dyDescent="0.35">
      <c r="B156" s="456" t="str">
        <f>IF(A156="","",IFERROR(VLOOKUP($A156,'dologi költségek'!$D:$M,5,0),VLOOKUP($A156,'egyéb forrás költségei'!$B:$M,5,0)))</f>
        <v/>
      </c>
      <c r="C156" s="444" t="str">
        <f>IF(A156="","",IFERROR(VLOOKUP($A156,'dologi költségek'!$D:$M,8,0),VLOOKUP($A156,'egyéb forrás költségei'!$B:$M,8,0)))</f>
        <v/>
      </c>
      <c r="D156" s="444" t="str">
        <f>IF(A156="","",IFERROR(VLOOKUP($A156,'dologi költségek'!$D:$M,9,0),VLOOKUP($A156,'egyéb forrás költségei'!$B:$M,9,0)))</f>
        <v/>
      </c>
      <c r="E156" s="444" t="str">
        <f>IF(A156="","",IFERROR(VLOOKUP($A156,'dologi költségek'!$D:$M,10,0),VLOOKUP($A156,'egyéb forrás költségei'!$B:$M,10,0)))</f>
        <v/>
      </c>
      <c r="F156" s="457" t="str">
        <f>IF(A156="","",SUMIF('egyéb forrás költségei'!$B:$B,$A156,'egyéb forrás költségei'!L:L))</f>
        <v/>
      </c>
      <c r="G156" s="458" t="str">
        <f>IF(A156="","",SUMIF('dologi költségek'!$D:$D,$A156,'dologi költségek'!N:N))</f>
        <v/>
      </c>
      <c r="H156" s="459" t="str">
        <f t="shared" si="4"/>
        <v/>
      </c>
      <c r="I156" s="461" t="str">
        <f t="shared" si="5"/>
        <v/>
      </c>
    </row>
    <row r="157" spans="2:9" x14ac:dyDescent="0.35">
      <c r="B157" s="456" t="str">
        <f>IF(A157="","",IFERROR(VLOOKUP($A157,'dologi költségek'!$D:$M,5,0),VLOOKUP($A157,'egyéb forrás költségei'!$B:$M,5,0)))</f>
        <v/>
      </c>
      <c r="C157" s="444" t="str">
        <f>IF(A157="","",IFERROR(VLOOKUP($A157,'dologi költségek'!$D:$M,8,0),VLOOKUP($A157,'egyéb forrás költségei'!$B:$M,8,0)))</f>
        <v/>
      </c>
      <c r="D157" s="444" t="str">
        <f>IF(A157="","",IFERROR(VLOOKUP($A157,'dologi költségek'!$D:$M,9,0),VLOOKUP($A157,'egyéb forrás költségei'!$B:$M,9,0)))</f>
        <v/>
      </c>
      <c r="E157" s="444" t="str">
        <f>IF(A157="","",IFERROR(VLOOKUP($A157,'dologi költségek'!$D:$M,10,0),VLOOKUP($A157,'egyéb forrás költségei'!$B:$M,10,0)))</f>
        <v/>
      </c>
      <c r="F157" s="457" t="str">
        <f>IF(A157="","",SUMIF('egyéb forrás költségei'!$B:$B,$A157,'egyéb forrás költségei'!L:L))</f>
        <v/>
      </c>
      <c r="G157" s="458" t="str">
        <f>IF(A157="","",SUMIF('dologi költségek'!$D:$D,$A157,'dologi költségek'!N:N))</f>
        <v/>
      </c>
      <c r="H157" s="459" t="str">
        <f t="shared" si="4"/>
        <v/>
      </c>
      <c r="I157" s="461" t="str">
        <f t="shared" si="5"/>
        <v/>
      </c>
    </row>
    <row r="158" spans="2:9" x14ac:dyDescent="0.35">
      <c r="B158" s="456" t="str">
        <f>IF(A158="","",IFERROR(VLOOKUP($A158,'dologi költségek'!$D:$M,5,0),VLOOKUP($A158,'egyéb forrás költségei'!$B:$M,5,0)))</f>
        <v/>
      </c>
      <c r="C158" s="444" t="str">
        <f>IF(A158="","",IFERROR(VLOOKUP($A158,'dologi költségek'!$D:$M,8,0),VLOOKUP($A158,'egyéb forrás költségei'!$B:$M,8,0)))</f>
        <v/>
      </c>
      <c r="D158" s="444" t="str">
        <f>IF(A158="","",IFERROR(VLOOKUP($A158,'dologi költségek'!$D:$M,9,0),VLOOKUP($A158,'egyéb forrás költségei'!$B:$M,9,0)))</f>
        <v/>
      </c>
      <c r="E158" s="444" t="str">
        <f>IF(A158="","",IFERROR(VLOOKUP($A158,'dologi költségek'!$D:$M,10,0),VLOOKUP($A158,'egyéb forrás költségei'!$B:$M,10,0)))</f>
        <v/>
      </c>
      <c r="F158" s="457" t="str">
        <f>IF(A158="","",SUMIF('egyéb forrás költségei'!$B:$B,$A158,'egyéb forrás költségei'!L:L))</f>
        <v/>
      </c>
      <c r="G158" s="458" t="str">
        <f>IF(A158="","",SUMIF('dologi költségek'!$D:$D,$A158,'dologi költségek'!N:N))</f>
        <v/>
      </c>
      <c r="H158" s="459" t="str">
        <f t="shared" si="4"/>
        <v/>
      </c>
      <c r="I158" s="461" t="str">
        <f t="shared" si="5"/>
        <v/>
      </c>
    </row>
    <row r="159" spans="2:9" x14ac:dyDescent="0.35">
      <c r="B159" s="456" t="str">
        <f>IF(A159="","",IFERROR(VLOOKUP($A159,'dologi költségek'!$D:$M,5,0),VLOOKUP($A159,'egyéb forrás költségei'!$B:$M,5,0)))</f>
        <v/>
      </c>
      <c r="C159" s="444" t="str">
        <f>IF(A159="","",IFERROR(VLOOKUP($A159,'dologi költségek'!$D:$M,8,0),VLOOKUP($A159,'egyéb forrás költségei'!$B:$M,8,0)))</f>
        <v/>
      </c>
      <c r="D159" s="444" t="str">
        <f>IF(A159="","",IFERROR(VLOOKUP($A159,'dologi költségek'!$D:$M,9,0),VLOOKUP($A159,'egyéb forrás költségei'!$B:$M,9,0)))</f>
        <v/>
      </c>
      <c r="E159" s="444" t="str">
        <f>IF(A159="","",IFERROR(VLOOKUP($A159,'dologi költségek'!$D:$M,10,0),VLOOKUP($A159,'egyéb forrás költségei'!$B:$M,10,0)))</f>
        <v/>
      </c>
      <c r="F159" s="457" t="str">
        <f>IF(A159="","",SUMIF('egyéb forrás költségei'!$B:$B,$A159,'egyéb forrás költségei'!L:L))</f>
        <v/>
      </c>
      <c r="G159" s="458" t="str">
        <f>IF(A159="","",SUMIF('dologi költségek'!$D:$D,$A159,'dologi költségek'!N:N))</f>
        <v/>
      </c>
      <c r="H159" s="459" t="str">
        <f t="shared" si="4"/>
        <v/>
      </c>
      <c r="I159" s="461" t="str">
        <f t="shared" si="5"/>
        <v/>
      </c>
    </row>
    <row r="160" spans="2:9" x14ac:dyDescent="0.35">
      <c r="B160" s="456" t="str">
        <f>IF(A160="","",IFERROR(VLOOKUP($A160,'dologi költségek'!$D:$M,5,0),VLOOKUP($A160,'egyéb forrás költségei'!$B:$M,5,0)))</f>
        <v/>
      </c>
      <c r="C160" s="444" t="str">
        <f>IF(A160="","",IFERROR(VLOOKUP($A160,'dologi költségek'!$D:$M,8,0),VLOOKUP($A160,'egyéb forrás költségei'!$B:$M,8,0)))</f>
        <v/>
      </c>
      <c r="D160" s="444" t="str">
        <f>IF(A160="","",IFERROR(VLOOKUP($A160,'dologi költségek'!$D:$M,9,0),VLOOKUP($A160,'egyéb forrás költségei'!$B:$M,9,0)))</f>
        <v/>
      </c>
      <c r="E160" s="444" t="str">
        <f>IF(A160="","",IFERROR(VLOOKUP($A160,'dologi költségek'!$D:$M,10,0),VLOOKUP($A160,'egyéb forrás költségei'!$B:$M,10,0)))</f>
        <v/>
      </c>
      <c r="F160" s="457" t="str">
        <f>IF(A160="","",SUMIF('egyéb forrás költségei'!$B:$B,$A160,'egyéb forrás költségei'!L:L))</f>
        <v/>
      </c>
      <c r="G160" s="458" t="str">
        <f>IF(A160="","",SUMIF('dologi költségek'!$D:$D,$A160,'dologi költségek'!N:N))</f>
        <v/>
      </c>
      <c r="H160" s="459" t="str">
        <f t="shared" si="4"/>
        <v/>
      </c>
      <c r="I160" s="461" t="str">
        <f t="shared" si="5"/>
        <v/>
      </c>
    </row>
    <row r="161" spans="2:9" x14ac:dyDescent="0.35">
      <c r="B161" s="456" t="str">
        <f>IF(A161="","",IFERROR(VLOOKUP($A161,'dologi költségek'!$D:$M,5,0),VLOOKUP($A161,'egyéb forrás költségei'!$B:$M,5,0)))</f>
        <v/>
      </c>
      <c r="C161" s="444" t="str">
        <f>IF(A161="","",IFERROR(VLOOKUP($A161,'dologi költségek'!$D:$M,8,0),VLOOKUP($A161,'egyéb forrás költségei'!$B:$M,8,0)))</f>
        <v/>
      </c>
      <c r="D161" s="444" t="str">
        <f>IF(A161="","",IFERROR(VLOOKUP($A161,'dologi költségek'!$D:$M,9,0),VLOOKUP($A161,'egyéb forrás költségei'!$B:$M,9,0)))</f>
        <v/>
      </c>
      <c r="E161" s="444" t="str">
        <f>IF(A161="","",IFERROR(VLOOKUP($A161,'dologi költségek'!$D:$M,10,0),VLOOKUP($A161,'egyéb forrás költségei'!$B:$M,10,0)))</f>
        <v/>
      </c>
      <c r="F161" s="457" t="str">
        <f>IF(A161="","",SUMIF('egyéb forrás költségei'!$B:$B,$A161,'egyéb forrás költségei'!L:L))</f>
        <v/>
      </c>
      <c r="G161" s="458" t="str">
        <f>IF(A161="","",SUMIF('dologi költségek'!$D:$D,$A161,'dologi költségek'!N:N))</f>
        <v/>
      </c>
      <c r="H161" s="459" t="str">
        <f t="shared" si="4"/>
        <v/>
      </c>
      <c r="I161" s="461" t="str">
        <f t="shared" si="5"/>
        <v/>
      </c>
    </row>
    <row r="162" spans="2:9" x14ac:dyDescent="0.35">
      <c r="B162" s="456" t="str">
        <f>IF(A162="","",IFERROR(VLOOKUP($A162,'dologi költségek'!$D:$M,5,0),VLOOKUP($A162,'egyéb forrás költségei'!$B:$M,5,0)))</f>
        <v/>
      </c>
      <c r="C162" s="444" t="str">
        <f>IF(A162="","",IFERROR(VLOOKUP($A162,'dologi költségek'!$D:$M,8,0),VLOOKUP($A162,'egyéb forrás költségei'!$B:$M,8,0)))</f>
        <v/>
      </c>
      <c r="D162" s="444" t="str">
        <f>IF(A162="","",IFERROR(VLOOKUP($A162,'dologi költségek'!$D:$M,9,0),VLOOKUP($A162,'egyéb forrás költségei'!$B:$M,9,0)))</f>
        <v/>
      </c>
      <c r="E162" s="444" t="str">
        <f>IF(A162="","",IFERROR(VLOOKUP($A162,'dologi költségek'!$D:$M,10,0),VLOOKUP($A162,'egyéb forrás költségei'!$B:$M,10,0)))</f>
        <v/>
      </c>
      <c r="F162" s="457" t="str">
        <f>IF(A162="","",SUMIF('egyéb forrás költségei'!$B:$B,$A162,'egyéb forrás költségei'!L:L))</f>
        <v/>
      </c>
      <c r="G162" s="458" t="str">
        <f>IF(A162="","",SUMIF('dologi költségek'!$D:$D,$A162,'dologi költségek'!N:N))</f>
        <v/>
      </c>
      <c r="H162" s="459" t="str">
        <f t="shared" si="4"/>
        <v/>
      </c>
      <c r="I162" s="461" t="str">
        <f t="shared" si="5"/>
        <v/>
      </c>
    </row>
    <row r="163" spans="2:9" x14ac:dyDescent="0.35">
      <c r="B163" s="456" t="str">
        <f>IF(A163="","",IFERROR(VLOOKUP($A163,'dologi költségek'!$D:$M,5,0),VLOOKUP($A163,'egyéb forrás költségei'!$B:$M,5,0)))</f>
        <v/>
      </c>
      <c r="C163" s="444" t="str">
        <f>IF(A163="","",IFERROR(VLOOKUP($A163,'dologi költségek'!$D:$M,8,0),VLOOKUP($A163,'egyéb forrás költségei'!$B:$M,8,0)))</f>
        <v/>
      </c>
      <c r="D163" s="444" t="str">
        <f>IF(A163="","",IFERROR(VLOOKUP($A163,'dologi költségek'!$D:$M,9,0),VLOOKUP($A163,'egyéb forrás költségei'!$B:$M,9,0)))</f>
        <v/>
      </c>
      <c r="E163" s="444" t="str">
        <f>IF(A163="","",IFERROR(VLOOKUP($A163,'dologi költségek'!$D:$M,10,0),VLOOKUP($A163,'egyéb forrás költségei'!$B:$M,10,0)))</f>
        <v/>
      </c>
      <c r="F163" s="457" t="str">
        <f>IF(A163="","",SUMIF('egyéb forrás költségei'!$B:$B,$A163,'egyéb forrás költségei'!L:L))</f>
        <v/>
      </c>
      <c r="G163" s="458" t="str">
        <f>IF(A163="","",SUMIF('dologi költségek'!$D:$D,$A163,'dologi költségek'!N:N))</f>
        <v/>
      </c>
      <c r="H163" s="459" t="str">
        <f t="shared" si="4"/>
        <v/>
      </c>
      <c r="I163" s="461" t="str">
        <f t="shared" si="5"/>
        <v/>
      </c>
    </row>
    <row r="164" spans="2:9" x14ac:dyDescent="0.35">
      <c r="B164" s="456" t="str">
        <f>IF(A164="","",IFERROR(VLOOKUP($A164,'dologi költségek'!$D:$M,5,0),VLOOKUP($A164,'egyéb forrás költségei'!$B:$M,5,0)))</f>
        <v/>
      </c>
      <c r="C164" s="444" t="str">
        <f>IF(A164="","",IFERROR(VLOOKUP($A164,'dologi költségek'!$D:$M,8,0),VLOOKUP($A164,'egyéb forrás költségei'!$B:$M,8,0)))</f>
        <v/>
      </c>
      <c r="D164" s="444" t="str">
        <f>IF(A164="","",IFERROR(VLOOKUP($A164,'dologi költségek'!$D:$M,9,0),VLOOKUP($A164,'egyéb forrás költségei'!$B:$M,9,0)))</f>
        <v/>
      </c>
      <c r="E164" s="444" t="str">
        <f>IF(A164="","",IFERROR(VLOOKUP($A164,'dologi költségek'!$D:$M,10,0),VLOOKUP($A164,'egyéb forrás költségei'!$B:$M,10,0)))</f>
        <v/>
      </c>
      <c r="F164" s="457" t="str">
        <f>IF(A164="","",SUMIF('egyéb forrás költségei'!$B:$B,$A164,'egyéb forrás költségei'!L:L))</f>
        <v/>
      </c>
      <c r="G164" s="458" t="str">
        <f>IF(A164="","",SUMIF('dologi költségek'!$D:$D,$A164,'dologi költségek'!N:N))</f>
        <v/>
      </c>
      <c r="H164" s="459" t="str">
        <f t="shared" si="4"/>
        <v/>
      </c>
      <c r="I164" s="461" t="str">
        <f t="shared" si="5"/>
        <v/>
      </c>
    </row>
    <row r="165" spans="2:9" x14ac:dyDescent="0.35">
      <c r="B165" s="456" t="str">
        <f>IF(A165="","",IFERROR(VLOOKUP($A165,'dologi költségek'!$D:$M,5,0),VLOOKUP($A165,'egyéb forrás költségei'!$B:$M,5,0)))</f>
        <v/>
      </c>
      <c r="C165" s="444" t="str">
        <f>IF(A165="","",IFERROR(VLOOKUP($A165,'dologi költségek'!$D:$M,8,0),VLOOKUP($A165,'egyéb forrás költségei'!$B:$M,8,0)))</f>
        <v/>
      </c>
      <c r="D165" s="444" t="str">
        <f>IF(A165="","",IFERROR(VLOOKUP($A165,'dologi költségek'!$D:$M,9,0),VLOOKUP($A165,'egyéb forrás költségei'!$B:$M,9,0)))</f>
        <v/>
      </c>
      <c r="E165" s="444" t="str">
        <f>IF(A165="","",IFERROR(VLOOKUP($A165,'dologi költségek'!$D:$M,10,0),VLOOKUP($A165,'egyéb forrás költségei'!$B:$M,10,0)))</f>
        <v/>
      </c>
      <c r="F165" s="457" t="str">
        <f>IF(A165="","",SUMIF('egyéb forrás költségei'!$B:$B,$A165,'egyéb forrás költségei'!L:L))</f>
        <v/>
      </c>
      <c r="G165" s="458" t="str">
        <f>IF(A165="","",SUMIF('dologi költségek'!$D:$D,$A165,'dologi költségek'!N:N))</f>
        <v/>
      </c>
      <c r="H165" s="459" t="str">
        <f t="shared" si="4"/>
        <v/>
      </c>
      <c r="I165" s="461" t="str">
        <f t="shared" si="5"/>
        <v/>
      </c>
    </row>
    <row r="166" spans="2:9" x14ac:dyDescent="0.35">
      <c r="B166" s="456" t="str">
        <f>IF(A166="","",IFERROR(VLOOKUP($A166,'dologi költségek'!$D:$M,5,0),VLOOKUP($A166,'egyéb forrás költségei'!$B:$M,5,0)))</f>
        <v/>
      </c>
      <c r="C166" s="444" t="str">
        <f>IF(A166="","",IFERROR(VLOOKUP($A166,'dologi költségek'!$D:$M,8,0),VLOOKUP($A166,'egyéb forrás költségei'!$B:$M,8,0)))</f>
        <v/>
      </c>
      <c r="D166" s="444" t="str">
        <f>IF(A166="","",IFERROR(VLOOKUP($A166,'dologi költségek'!$D:$M,9,0),VLOOKUP($A166,'egyéb forrás költségei'!$B:$M,9,0)))</f>
        <v/>
      </c>
      <c r="E166" s="444" t="str">
        <f>IF(A166="","",IFERROR(VLOOKUP($A166,'dologi költségek'!$D:$M,10,0),VLOOKUP($A166,'egyéb forrás költségei'!$B:$M,10,0)))</f>
        <v/>
      </c>
      <c r="F166" s="457" t="str">
        <f>IF(A166="","",SUMIF('egyéb forrás költségei'!$B:$B,$A166,'egyéb forrás költségei'!L:L))</f>
        <v/>
      </c>
      <c r="G166" s="458" t="str">
        <f>IF(A166="","",SUMIF('dologi költségek'!$D:$D,$A166,'dologi költségek'!N:N))</f>
        <v/>
      </c>
      <c r="H166" s="459" t="str">
        <f t="shared" si="4"/>
        <v/>
      </c>
      <c r="I166" s="461" t="str">
        <f t="shared" si="5"/>
        <v/>
      </c>
    </row>
    <row r="167" spans="2:9" x14ac:dyDescent="0.35">
      <c r="B167" s="456" t="str">
        <f>IF(A167="","",IFERROR(VLOOKUP($A167,'dologi költségek'!$D:$M,5,0),VLOOKUP($A167,'egyéb forrás költségei'!$B:$M,5,0)))</f>
        <v/>
      </c>
      <c r="C167" s="444" t="str">
        <f>IF(A167="","",IFERROR(VLOOKUP($A167,'dologi költségek'!$D:$M,8,0),VLOOKUP($A167,'egyéb forrás költségei'!$B:$M,8,0)))</f>
        <v/>
      </c>
      <c r="D167" s="444" t="str">
        <f>IF(A167="","",IFERROR(VLOOKUP($A167,'dologi költségek'!$D:$M,9,0),VLOOKUP($A167,'egyéb forrás költségei'!$B:$M,9,0)))</f>
        <v/>
      </c>
      <c r="E167" s="444" t="str">
        <f>IF(A167="","",IFERROR(VLOOKUP($A167,'dologi költségek'!$D:$M,10,0),VLOOKUP($A167,'egyéb forrás költségei'!$B:$M,10,0)))</f>
        <v/>
      </c>
      <c r="F167" s="457" t="str">
        <f>IF(A167="","",SUMIF('egyéb forrás költségei'!$B:$B,$A167,'egyéb forrás költségei'!L:L))</f>
        <v/>
      </c>
      <c r="G167" s="458" t="str">
        <f>IF(A167="","",SUMIF('dologi költségek'!$D:$D,$A167,'dologi költségek'!N:N))</f>
        <v/>
      </c>
      <c r="H167" s="459" t="str">
        <f t="shared" si="4"/>
        <v/>
      </c>
      <c r="I167" s="461" t="str">
        <f t="shared" si="5"/>
        <v/>
      </c>
    </row>
    <row r="168" spans="2:9" x14ac:dyDescent="0.35">
      <c r="B168" s="456" t="str">
        <f>IF(A168="","",IFERROR(VLOOKUP($A168,'dologi költségek'!$D:$M,5,0),VLOOKUP($A168,'egyéb forrás költségei'!$B:$M,5,0)))</f>
        <v/>
      </c>
      <c r="C168" s="444" t="str">
        <f>IF(A168="","",IFERROR(VLOOKUP($A168,'dologi költségek'!$D:$M,8,0),VLOOKUP($A168,'egyéb forrás költségei'!$B:$M,8,0)))</f>
        <v/>
      </c>
      <c r="D168" s="444" t="str">
        <f>IF(A168="","",IFERROR(VLOOKUP($A168,'dologi költségek'!$D:$M,9,0),VLOOKUP($A168,'egyéb forrás költségei'!$B:$M,9,0)))</f>
        <v/>
      </c>
      <c r="E168" s="444" t="str">
        <f>IF(A168="","",IFERROR(VLOOKUP($A168,'dologi költségek'!$D:$M,10,0),VLOOKUP($A168,'egyéb forrás költségei'!$B:$M,10,0)))</f>
        <v/>
      </c>
      <c r="F168" s="457" t="str">
        <f>IF(A168="","",SUMIF('egyéb forrás költségei'!$B:$B,$A168,'egyéb forrás költségei'!L:L))</f>
        <v/>
      </c>
      <c r="G168" s="458" t="str">
        <f>IF(A168="","",SUMIF('dologi költségek'!$D:$D,$A168,'dologi költségek'!N:N))</f>
        <v/>
      </c>
      <c r="H168" s="459" t="str">
        <f t="shared" si="4"/>
        <v/>
      </c>
      <c r="I168" s="461" t="str">
        <f t="shared" si="5"/>
        <v/>
      </c>
    </row>
    <row r="169" spans="2:9" x14ac:dyDescent="0.35">
      <c r="B169" s="456" t="str">
        <f>IF(A169="","",IFERROR(VLOOKUP($A169,'dologi költségek'!$D:$M,5,0),VLOOKUP($A169,'egyéb forrás költségei'!$B:$M,5,0)))</f>
        <v/>
      </c>
      <c r="C169" s="444" t="str">
        <f>IF(A169="","",IFERROR(VLOOKUP($A169,'dologi költségek'!$D:$M,8,0),VLOOKUP($A169,'egyéb forrás költségei'!$B:$M,8,0)))</f>
        <v/>
      </c>
      <c r="D169" s="444" t="str">
        <f>IF(A169="","",IFERROR(VLOOKUP($A169,'dologi költségek'!$D:$M,9,0),VLOOKUP($A169,'egyéb forrás költségei'!$B:$M,9,0)))</f>
        <v/>
      </c>
      <c r="E169" s="444" t="str">
        <f>IF(A169="","",IFERROR(VLOOKUP($A169,'dologi költségek'!$D:$M,10,0),VLOOKUP($A169,'egyéb forrás költségei'!$B:$M,10,0)))</f>
        <v/>
      </c>
      <c r="F169" s="457" t="str">
        <f>IF(A169="","",SUMIF('egyéb forrás költségei'!$B:$B,$A169,'egyéb forrás költségei'!L:L))</f>
        <v/>
      </c>
      <c r="G169" s="458" t="str">
        <f>IF(A169="","",SUMIF('dologi költségek'!$D:$D,$A169,'dologi költségek'!N:N))</f>
        <v/>
      </c>
      <c r="H169" s="459" t="str">
        <f t="shared" si="4"/>
        <v/>
      </c>
      <c r="I169" s="461" t="str">
        <f t="shared" si="5"/>
        <v/>
      </c>
    </row>
    <row r="170" spans="2:9" x14ac:dyDescent="0.35">
      <c r="B170" s="456" t="str">
        <f>IF(A170="","",IFERROR(VLOOKUP($A170,'dologi költségek'!$D:$M,5,0),VLOOKUP($A170,'egyéb forrás költségei'!$B:$M,5,0)))</f>
        <v/>
      </c>
      <c r="C170" s="444" t="str">
        <f>IF(A170="","",IFERROR(VLOOKUP($A170,'dologi költségek'!$D:$M,8,0),VLOOKUP($A170,'egyéb forrás költségei'!$B:$M,8,0)))</f>
        <v/>
      </c>
      <c r="D170" s="444" t="str">
        <f>IF(A170="","",IFERROR(VLOOKUP($A170,'dologi költségek'!$D:$M,9,0),VLOOKUP($A170,'egyéb forrás költségei'!$B:$M,9,0)))</f>
        <v/>
      </c>
      <c r="E170" s="444" t="str">
        <f>IF(A170="","",IFERROR(VLOOKUP($A170,'dologi költségek'!$D:$M,10,0),VLOOKUP($A170,'egyéb forrás költségei'!$B:$M,10,0)))</f>
        <v/>
      </c>
      <c r="F170" s="457" t="str">
        <f>IF(A170="","",SUMIF('egyéb forrás költségei'!$B:$B,$A170,'egyéb forrás költségei'!L:L))</f>
        <v/>
      </c>
      <c r="G170" s="458" t="str">
        <f>IF(A170="","",SUMIF('dologi költségek'!$D:$D,$A170,'dologi költségek'!N:N))</f>
        <v/>
      </c>
      <c r="H170" s="459" t="str">
        <f t="shared" si="4"/>
        <v/>
      </c>
      <c r="I170" s="461" t="str">
        <f t="shared" si="5"/>
        <v/>
      </c>
    </row>
    <row r="171" spans="2:9" x14ac:dyDescent="0.35">
      <c r="B171" s="456" t="str">
        <f>IF(A171="","",IFERROR(VLOOKUP($A171,'dologi költségek'!$D:$M,5,0),VLOOKUP($A171,'egyéb forrás költségei'!$B:$M,5,0)))</f>
        <v/>
      </c>
      <c r="C171" s="444" t="str">
        <f>IF(A171="","",IFERROR(VLOOKUP($A171,'dologi költségek'!$D:$M,8,0),VLOOKUP($A171,'egyéb forrás költségei'!$B:$M,8,0)))</f>
        <v/>
      </c>
      <c r="D171" s="444" t="str">
        <f>IF(A171="","",IFERROR(VLOOKUP($A171,'dologi költségek'!$D:$M,9,0),VLOOKUP($A171,'egyéb forrás költségei'!$B:$M,9,0)))</f>
        <v/>
      </c>
      <c r="E171" s="444" t="str">
        <f>IF(A171="","",IFERROR(VLOOKUP($A171,'dologi költségek'!$D:$M,10,0),VLOOKUP($A171,'egyéb forrás költségei'!$B:$M,10,0)))</f>
        <v/>
      </c>
      <c r="F171" s="457" t="str">
        <f>IF(A171="","",SUMIF('egyéb forrás költségei'!$B:$B,$A171,'egyéb forrás költségei'!L:L))</f>
        <v/>
      </c>
      <c r="G171" s="458" t="str">
        <f>IF(A171="","",SUMIF('dologi költségek'!$D:$D,$A171,'dologi költségek'!N:N))</f>
        <v/>
      </c>
      <c r="H171" s="459" t="str">
        <f t="shared" si="4"/>
        <v/>
      </c>
      <c r="I171" s="461" t="str">
        <f t="shared" si="5"/>
        <v/>
      </c>
    </row>
    <row r="172" spans="2:9" x14ac:dyDescent="0.35">
      <c r="B172" s="456" t="str">
        <f>IF(A172="","",IFERROR(VLOOKUP($A172,'dologi költségek'!$D:$M,5,0),VLOOKUP($A172,'egyéb forrás költségei'!$B:$M,5,0)))</f>
        <v/>
      </c>
      <c r="C172" s="444" t="str">
        <f>IF(A172="","",IFERROR(VLOOKUP($A172,'dologi költségek'!$D:$M,8,0),VLOOKUP($A172,'egyéb forrás költségei'!$B:$M,8,0)))</f>
        <v/>
      </c>
      <c r="D172" s="444" t="str">
        <f>IF(A172="","",IFERROR(VLOOKUP($A172,'dologi költségek'!$D:$M,9,0),VLOOKUP($A172,'egyéb forrás költségei'!$B:$M,9,0)))</f>
        <v/>
      </c>
      <c r="E172" s="444" t="str">
        <f>IF(A172="","",IFERROR(VLOOKUP($A172,'dologi költségek'!$D:$M,10,0),VLOOKUP($A172,'egyéb forrás költségei'!$B:$M,10,0)))</f>
        <v/>
      </c>
      <c r="F172" s="457" t="str">
        <f>IF(A172="","",SUMIF('egyéb forrás költségei'!$B:$B,$A172,'egyéb forrás költségei'!L:L))</f>
        <v/>
      </c>
      <c r="G172" s="458" t="str">
        <f>IF(A172="","",SUMIF('dologi költségek'!$D:$D,$A172,'dologi költségek'!N:N))</f>
        <v/>
      </c>
      <c r="H172" s="459" t="str">
        <f t="shared" si="4"/>
        <v/>
      </c>
      <c r="I172" s="461" t="str">
        <f t="shared" si="5"/>
        <v/>
      </c>
    </row>
    <row r="173" spans="2:9" x14ac:dyDescent="0.35">
      <c r="B173" s="456" t="str">
        <f>IF(A173="","",IFERROR(VLOOKUP($A173,'dologi költségek'!$D:$M,5,0),VLOOKUP($A173,'egyéb forrás költségei'!$B:$M,5,0)))</f>
        <v/>
      </c>
      <c r="C173" s="444" t="str">
        <f>IF(A173="","",IFERROR(VLOOKUP($A173,'dologi költségek'!$D:$M,8,0),VLOOKUP($A173,'egyéb forrás költségei'!$B:$M,8,0)))</f>
        <v/>
      </c>
      <c r="D173" s="444" t="str">
        <f>IF(A173="","",IFERROR(VLOOKUP($A173,'dologi költségek'!$D:$M,9,0),VLOOKUP($A173,'egyéb forrás költségei'!$B:$M,9,0)))</f>
        <v/>
      </c>
      <c r="E173" s="444" t="str">
        <f>IF(A173="","",IFERROR(VLOOKUP($A173,'dologi költségek'!$D:$M,10,0),VLOOKUP($A173,'egyéb forrás költségei'!$B:$M,10,0)))</f>
        <v/>
      </c>
      <c r="F173" s="457" t="str">
        <f>IF(A173="","",SUMIF('egyéb forrás költségei'!$B:$B,$A173,'egyéb forrás költségei'!L:L))</f>
        <v/>
      </c>
      <c r="G173" s="458" t="str">
        <f>IF(A173="","",SUMIF('dologi költségek'!$D:$D,$A173,'dologi költségek'!N:N))</f>
        <v/>
      </c>
      <c r="H173" s="459" t="str">
        <f t="shared" si="4"/>
        <v/>
      </c>
      <c r="I173" s="461" t="str">
        <f t="shared" si="5"/>
        <v/>
      </c>
    </row>
    <row r="174" spans="2:9" x14ac:dyDescent="0.35">
      <c r="B174" s="456" t="str">
        <f>IF(A174="","",IFERROR(VLOOKUP($A174,'dologi költségek'!$D:$M,5,0),VLOOKUP($A174,'egyéb forrás költségei'!$B:$M,5,0)))</f>
        <v/>
      </c>
      <c r="C174" s="444" t="str">
        <f>IF(A174="","",IFERROR(VLOOKUP($A174,'dologi költségek'!$D:$M,8,0),VLOOKUP($A174,'egyéb forrás költségei'!$B:$M,8,0)))</f>
        <v/>
      </c>
      <c r="D174" s="444" t="str">
        <f>IF(A174="","",IFERROR(VLOOKUP($A174,'dologi költségek'!$D:$M,9,0),VLOOKUP($A174,'egyéb forrás költségei'!$B:$M,9,0)))</f>
        <v/>
      </c>
      <c r="E174" s="444" t="str">
        <f>IF(A174="","",IFERROR(VLOOKUP($A174,'dologi költségek'!$D:$M,10,0),VLOOKUP($A174,'egyéb forrás költségei'!$B:$M,10,0)))</f>
        <v/>
      </c>
      <c r="F174" s="457" t="str">
        <f>IF(A174="","",SUMIF('egyéb forrás költségei'!$B:$B,$A174,'egyéb forrás költségei'!L:L))</f>
        <v/>
      </c>
      <c r="G174" s="458" t="str">
        <f>IF(A174="","",SUMIF('dologi költségek'!$D:$D,$A174,'dologi költségek'!N:N))</f>
        <v/>
      </c>
      <c r="H174" s="459" t="str">
        <f t="shared" si="4"/>
        <v/>
      </c>
      <c r="I174" s="461" t="str">
        <f t="shared" si="5"/>
        <v/>
      </c>
    </row>
    <row r="175" spans="2:9" x14ac:dyDescent="0.35">
      <c r="B175" s="456" t="str">
        <f>IF(A175="","",IFERROR(VLOOKUP($A175,'dologi költségek'!$D:$M,5,0),VLOOKUP($A175,'egyéb forrás költségei'!$B:$M,5,0)))</f>
        <v/>
      </c>
      <c r="C175" s="444" t="str">
        <f>IF(A175="","",IFERROR(VLOOKUP($A175,'dologi költségek'!$D:$M,8,0),VLOOKUP($A175,'egyéb forrás költségei'!$B:$M,8,0)))</f>
        <v/>
      </c>
      <c r="D175" s="444" t="str">
        <f>IF(A175="","",IFERROR(VLOOKUP($A175,'dologi költségek'!$D:$M,9,0),VLOOKUP($A175,'egyéb forrás költségei'!$B:$M,9,0)))</f>
        <v/>
      </c>
      <c r="E175" s="444" t="str">
        <f>IF(A175="","",IFERROR(VLOOKUP($A175,'dologi költségek'!$D:$M,10,0),VLOOKUP($A175,'egyéb forrás költségei'!$B:$M,10,0)))</f>
        <v/>
      </c>
      <c r="F175" s="457" t="str">
        <f>IF(A175="","",SUMIF('egyéb forrás költségei'!$B:$B,$A175,'egyéb forrás költségei'!L:L))</f>
        <v/>
      </c>
      <c r="G175" s="458" t="str">
        <f>IF(A175="","",SUMIF('dologi költségek'!$D:$D,$A175,'dologi költségek'!N:N))</f>
        <v/>
      </c>
      <c r="H175" s="459" t="str">
        <f t="shared" si="4"/>
        <v/>
      </c>
      <c r="I175" s="461" t="str">
        <f t="shared" si="5"/>
        <v/>
      </c>
    </row>
    <row r="176" spans="2:9" x14ac:dyDescent="0.35">
      <c r="B176" s="456" t="str">
        <f>IF(A176="","",IFERROR(VLOOKUP($A176,'dologi költségek'!$D:$M,5,0),VLOOKUP($A176,'egyéb forrás költségei'!$B:$M,5,0)))</f>
        <v/>
      </c>
      <c r="C176" s="444" t="str">
        <f>IF(A176="","",IFERROR(VLOOKUP($A176,'dologi költségek'!$D:$M,8,0),VLOOKUP($A176,'egyéb forrás költségei'!$B:$M,8,0)))</f>
        <v/>
      </c>
      <c r="D176" s="444" t="str">
        <f>IF(A176="","",IFERROR(VLOOKUP($A176,'dologi költségek'!$D:$M,9,0),VLOOKUP($A176,'egyéb forrás költségei'!$B:$M,9,0)))</f>
        <v/>
      </c>
      <c r="E176" s="444" t="str">
        <f>IF(A176="","",IFERROR(VLOOKUP($A176,'dologi költségek'!$D:$M,10,0),VLOOKUP($A176,'egyéb forrás költségei'!$B:$M,10,0)))</f>
        <v/>
      </c>
      <c r="F176" s="457" t="str">
        <f>IF(A176="","",SUMIF('egyéb forrás költségei'!$B:$B,$A176,'egyéb forrás költségei'!L:L))</f>
        <v/>
      </c>
      <c r="G176" s="458" t="str">
        <f>IF(A176="","",SUMIF('dologi költségek'!$D:$D,$A176,'dologi költségek'!N:N))</f>
        <v/>
      </c>
      <c r="H176" s="459" t="str">
        <f t="shared" si="4"/>
        <v/>
      </c>
      <c r="I176" s="461" t="str">
        <f t="shared" si="5"/>
        <v/>
      </c>
    </row>
    <row r="177" spans="2:9" x14ac:dyDescent="0.35">
      <c r="B177" s="456" t="str">
        <f>IF(A177="","",IFERROR(VLOOKUP($A177,'dologi költségek'!$D:$M,5,0),VLOOKUP($A177,'egyéb forrás költségei'!$B:$M,5,0)))</f>
        <v/>
      </c>
      <c r="C177" s="444" t="str">
        <f>IF(A177="","",IFERROR(VLOOKUP($A177,'dologi költségek'!$D:$M,8,0),VLOOKUP($A177,'egyéb forrás költségei'!$B:$M,8,0)))</f>
        <v/>
      </c>
      <c r="D177" s="444" t="str">
        <f>IF(A177="","",IFERROR(VLOOKUP($A177,'dologi költségek'!$D:$M,9,0),VLOOKUP($A177,'egyéb forrás költségei'!$B:$M,9,0)))</f>
        <v/>
      </c>
      <c r="E177" s="444" t="str">
        <f>IF(A177="","",IFERROR(VLOOKUP($A177,'dologi költségek'!$D:$M,10,0),VLOOKUP($A177,'egyéb forrás költségei'!$B:$M,10,0)))</f>
        <v/>
      </c>
      <c r="F177" s="457" t="str">
        <f>IF(A177="","",SUMIF('egyéb forrás költségei'!$B:$B,$A177,'egyéb forrás költségei'!L:L))</f>
        <v/>
      </c>
      <c r="G177" s="458" t="str">
        <f>IF(A177="","",SUMIF('dologi költségek'!$D:$D,$A177,'dologi költségek'!N:N))</f>
        <v/>
      </c>
      <c r="H177" s="459" t="str">
        <f t="shared" si="4"/>
        <v/>
      </c>
      <c r="I177" s="461" t="str">
        <f t="shared" si="5"/>
        <v/>
      </c>
    </row>
    <row r="178" spans="2:9" x14ac:dyDescent="0.35">
      <c r="B178" s="456" t="str">
        <f>IF(A178="","",IFERROR(VLOOKUP($A178,'dologi költségek'!$D:$M,5,0),VLOOKUP($A178,'egyéb forrás költségei'!$B:$M,5,0)))</f>
        <v/>
      </c>
      <c r="C178" s="444" t="str">
        <f>IF(A178="","",IFERROR(VLOOKUP($A178,'dologi költségek'!$D:$M,8,0),VLOOKUP($A178,'egyéb forrás költségei'!$B:$M,8,0)))</f>
        <v/>
      </c>
      <c r="D178" s="444" t="str">
        <f>IF(A178="","",IFERROR(VLOOKUP($A178,'dologi költségek'!$D:$M,9,0),VLOOKUP($A178,'egyéb forrás költségei'!$B:$M,9,0)))</f>
        <v/>
      </c>
      <c r="E178" s="444" t="str">
        <f>IF(A178="","",IFERROR(VLOOKUP($A178,'dologi költségek'!$D:$M,10,0),VLOOKUP($A178,'egyéb forrás költségei'!$B:$M,10,0)))</f>
        <v/>
      </c>
      <c r="F178" s="457" t="str">
        <f>IF(A178="","",SUMIF('egyéb forrás költségei'!$B:$B,$A178,'egyéb forrás költségei'!L:L))</f>
        <v/>
      </c>
      <c r="G178" s="458" t="str">
        <f>IF(A178="","",SUMIF('dologi költségek'!$D:$D,$A178,'dologi költségek'!N:N))</f>
        <v/>
      </c>
      <c r="H178" s="459" t="str">
        <f t="shared" si="4"/>
        <v/>
      </c>
      <c r="I178" s="461" t="str">
        <f t="shared" si="5"/>
        <v/>
      </c>
    </row>
    <row r="179" spans="2:9" x14ac:dyDescent="0.35">
      <c r="B179" s="456" t="str">
        <f>IF(A179="","",IFERROR(VLOOKUP($A179,'dologi költségek'!$D:$M,5,0),VLOOKUP($A179,'egyéb forrás költségei'!$B:$M,5,0)))</f>
        <v/>
      </c>
      <c r="C179" s="444" t="str">
        <f>IF(A179="","",IFERROR(VLOOKUP($A179,'dologi költségek'!$D:$M,8,0),VLOOKUP($A179,'egyéb forrás költségei'!$B:$M,8,0)))</f>
        <v/>
      </c>
      <c r="D179" s="444" t="str">
        <f>IF(A179="","",IFERROR(VLOOKUP($A179,'dologi költségek'!$D:$M,9,0),VLOOKUP($A179,'egyéb forrás költségei'!$B:$M,9,0)))</f>
        <v/>
      </c>
      <c r="E179" s="444" t="str">
        <f>IF(A179="","",IFERROR(VLOOKUP($A179,'dologi költségek'!$D:$M,10,0),VLOOKUP($A179,'egyéb forrás költségei'!$B:$M,10,0)))</f>
        <v/>
      </c>
      <c r="F179" s="457" t="str">
        <f>IF(A179="","",SUMIF('egyéb forrás költségei'!$B:$B,$A179,'egyéb forrás költségei'!L:L))</f>
        <v/>
      </c>
      <c r="G179" s="458" t="str">
        <f>IF(A179="","",SUMIF('dologi költségek'!$D:$D,$A179,'dologi költségek'!N:N))</f>
        <v/>
      </c>
      <c r="H179" s="459" t="str">
        <f t="shared" si="4"/>
        <v/>
      </c>
      <c r="I179" s="461" t="str">
        <f t="shared" si="5"/>
        <v/>
      </c>
    </row>
    <row r="180" spans="2:9" x14ac:dyDescent="0.35">
      <c r="B180" s="456" t="str">
        <f>IF(A180="","",IFERROR(VLOOKUP($A180,'dologi költségek'!$D:$M,5,0),VLOOKUP($A180,'egyéb forrás költségei'!$B:$M,5,0)))</f>
        <v/>
      </c>
      <c r="C180" s="444" t="str">
        <f>IF(A180="","",IFERROR(VLOOKUP($A180,'dologi költségek'!$D:$M,8,0),VLOOKUP($A180,'egyéb forrás költségei'!$B:$M,8,0)))</f>
        <v/>
      </c>
      <c r="D180" s="444" t="str">
        <f>IF(A180="","",IFERROR(VLOOKUP($A180,'dologi költségek'!$D:$M,9,0),VLOOKUP($A180,'egyéb forrás költségei'!$B:$M,9,0)))</f>
        <v/>
      </c>
      <c r="E180" s="444" t="str">
        <f>IF(A180="","",IFERROR(VLOOKUP($A180,'dologi költségek'!$D:$M,10,0),VLOOKUP($A180,'egyéb forrás költségei'!$B:$M,10,0)))</f>
        <v/>
      </c>
      <c r="F180" s="457" t="str">
        <f>IF(A180="","",SUMIF('egyéb forrás költségei'!$B:$B,$A180,'egyéb forrás költségei'!L:L))</f>
        <v/>
      </c>
      <c r="G180" s="458" t="str">
        <f>IF(A180="","",SUMIF('dologi költségek'!$D:$D,$A180,'dologi költségek'!N:N))</f>
        <v/>
      </c>
      <c r="H180" s="459" t="str">
        <f t="shared" si="4"/>
        <v/>
      </c>
      <c r="I180" s="461" t="str">
        <f t="shared" si="5"/>
        <v/>
      </c>
    </row>
    <row r="181" spans="2:9" x14ac:dyDescent="0.35">
      <c r="B181" s="456" t="str">
        <f>IF(A181="","",IFERROR(VLOOKUP($A181,'dologi költségek'!$D:$M,5,0),VLOOKUP($A181,'egyéb forrás költségei'!$B:$M,5,0)))</f>
        <v/>
      </c>
      <c r="C181" s="444" t="str">
        <f>IF(A181="","",IFERROR(VLOOKUP($A181,'dologi költségek'!$D:$M,8,0),VLOOKUP($A181,'egyéb forrás költségei'!$B:$M,8,0)))</f>
        <v/>
      </c>
      <c r="D181" s="444" t="str">
        <f>IF(A181="","",IFERROR(VLOOKUP($A181,'dologi költségek'!$D:$M,9,0),VLOOKUP($A181,'egyéb forrás költségei'!$B:$M,9,0)))</f>
        <v/>
      </c>
      <c r="E181" s="444" t="str">
        <f>IF(A181="","",IFERROR(VLOOKUP($A181,'dologi költségek'!$D:$M,10,0),VLOOKUP($A181,'egyéb forrás költségei'!$B:$M,10,0)))</f>
        <v/>
      </c>
      <c r="F181" s="457" t="str">
        <f>IF(A181="","",SUMIF('egyéb forrás költségei'!$B:$B,$A181,'egyéb forrás költségei'!L:L))</f>
        <v/>
      </c>
      <c r="G181" s="458" t="str">
        <f>IF(A181="","",SUMIF('dologi költségek'!$D:$D,$A181,'dologi költségek'!N:N))</f>
        <v/>
      </c>
      <c r="H181" s="459" t="str">
        <f t="shared" si="4"/>
        <v/>
      </c>
      <c r="I181" s="461" t="str">
        <f t="shared" si="5"/>
        <v/>
      </c>
    </row>
    <row r="182" spans="2:9" x14ac:dyDescent="0.35">
      <c r="B182" s="456" t="str">
        <f>IF(A182="","",IFERROR(VLOOKUP($A182,'dologi költségek'!$D:$M,5,0),VLOOKUP($A182,'egyéb forrás költségei'!$B:$M,5,0)))</f>
        <v/>
      </c>
      <c r="C182" s="444" t="str">
        <f>IF(A182="","",IFERROR(VLOOKUP($A182,'dologi költségek'!$D:$M,8,0),VLOOKUP($A182,'egyéb forrás költségei'!$B:$M,8,0)))</f>
        <v/>
      </c>
      <c r="D182" s="444" t="str">
        <f>IF(A182="","",IFERROR(VLOOKUP($A182,'dologi költségek'!$D:$M,9,0),VLOOKUP($A182,'egyéb forrás költségei'!$B:$M,9,0)))</f>
        <v/>
      </c>
      <c r="E182" s="444" t="str">
        <f>IF(A182="","",IFERROR(VLOOKUP($A182,'dologi költségek'!$D:$M,10,0),VLOOKUP($A182,'egyéb forrás költségei'!$B:$M,10,0)))</f>
        <v/>
      </c>
      <c r="F182" s="457" t="str">
        <f>IF(A182="","",SUMIF('egyéb forrás költségei'!$B:$B,$A182,'egyéb forrás költségei'!L:L))</f>
        <v/>
      </c>
      <c r="G182" s="458" t="str">
        <f>IF(A182="","",SUMIF('dologi költségek'!$D:$D,$A182,'dologi költségek'!N:N))</f>
        <v/>
      </c>
      <c r="H182" s="459" t="str">
        <f t="shared" si="4"/>
        <v/>
      </c>
      <c r="I182" s="461" t="str">
        <f t="shared" si="5"/>
        <v/>
      </c>
    </row>
    <row r="183" spans="2:9" x14ac:dyDescent="0.35">
      <c r="B183" s="456" t="str">
        <f>IF(A183="","",IFERROR(VLOOKUP($A183,'dologi költségek'!$D:$M,5,0),VLOOKUP($A183,'egyéb forrás költségei'!$B:$M,5,0)))</f>
        <v/>
      </c>
      <c r="C183" s="444" t="str">
        <f>IF(A183="","",IFERROR(VLOOKUP($A183,'dologi költségek'!$D:$M,8,0),VLOOKUP($A183,'egyéb forrás költségei'!$B:$M,8,0)))</f>
        <v/>
      </c>
      <c r="D183" s="444" t="str">
        <f>IF(A183="","",IFERROR(VLOOKUP($A183,'dologi költségek'!$D:$M,9,0),VLOOKUP($A183,'egyéb forrás költségei'!$B:$M,9,0)))</f>
        <v/>
      </c>
      <c r="E183" s="444" t="str">
        <f>IF(A183="","",IFERROR(VLOOKUP($A183,'dologi költségek'!$D:$M,10,0),VLOOKUP($A183,'egyéb forrás költségei'!$B:$M,10,0)))</f>
        <v/>
      </c>
      <c r="F183" s="457" t="str">
        <f>IF(A183="","",SUMIF('egyéb forrás költségei'!$B:$B,$A183,'egyéb forrás költségei'!L:L))</f>
        <v/>
      </c>
      <c r="G183" s="458" t="str">
        <f>IF(A183="","",SUMIF('dologi költségek'!$D:$D,$A183,'dologi költségek'!N:N))</f>
        <v/>
      </c>
      <c r="H183" s="459" t="str">
        <f t="shared" si="4"/>
        <v/>
      </c>
      <c r="I183" s="461" t="str">
        <f t="shared" si="5"/>
        <v/>
      </c>
    </row>
    <row r="184" spans="2:9" x14ac:dyDescent="0.35">
      <c r="B184" s="456" t="str">
        <f>IF(A184="","",IFERROR(VLOOKUP($A184,'dologi költségek'!$D:$M,5,0),VLOOKUP($A184,'egyéb forrás költségei'!$B:$M,5,0)))</f>
        <v/>
      </c>
      <c r="C184" s="444" t="str">
        <f>IF(A184="","",IFERROR(VLOOKUP($A184,'dologi költségek'!$D:$M,8,0),VLOOKUP($A184,'egyéb forrás költségei'!$B:$M,8,0)))</f>
        <v/>
      </c>
      <c r="D184" s="444" t="str">
        <f>IF(A184="","",IFERROR(VLOOKUP($A184,'dologi költségek'!$D:$M,9,0),VLOOKUP($A184,'egyéb forrás költségei'!$B:$M,9,0)))</f>
        <v/>
      </c>
      <c r="E184" s="444" t="str">
        <f>IF(A184="","",IFERROR(VLOOKUP($A184,'dologi költségek'!$D:$M,10,0),VLOOKUP($A184,'egyéb forrás költségei'!$B:$M,10,0)))</f>
        <v/>
      </c>
      <c r="F184" s="457" t="str">
        <f>IF(A184="","",SUMIF('egyéb forrás költségei'!$B:$B,$A184,'egyéb forrás költségei'!L:L))</f>
        <v/>
      </c>
      <c r="G184" s="458" t="str">
        <f>IF(A184="","",SUMIF('dologi költségek'!$D:$D,$A184,'dologi költségek'!N:N))</f>
        <v/>
      </c>
      <c r="H184" s="459" t="str">
        <f t="shared" si="4"/>
        <v/>
      </c>
      <c r="I184" s="461" t="str">
        <f t="shared" si="5"/>
        <v/>
      </c>
    </row>
    <row r="185" spans="2:9" x14ac:dyDescent="0.35">
      <c r="B185" s="456" t="str">
        <f>IF(A185="","",IFERROR(VLOOKUP($A185,'dologi költségek'!$D:$M,5,0),VLOOKUP($A185,'egyéb forrás költségei'!$B:$M,5,0)))</f>
        <v/>
      </c>
      <c r="C185" s="444" t="str">
        <f>IF(A185="","",IFERROR(VLOOKUP($A185,'dologi költségek'!$D:$M,8,0),VLOOKUP($A185,'egyéb forrás költségei'!$B:$M,8,0)))</f>
        <v/>
      </c>
      <c r="D185" s="444" t="str">
        <f>IF(A185="","",IFERROR(VLOOKUP($A185,'dologi költségek'!$D:$M,9,0),VLOOKUP($A185,'egyéb forrás költségei'!$B:$M,9,0)))</f>
        <v/>
      </c>
      <c r="E185" s="444" t="str">
        <f>IF(A185="","",IFERROR(VLOOKUP($A185,'dologi költségek'!$D:$M,10,0),VLOOKUP($A185,'egyéb forrás költségei'!$B:$M,10,0)))</f>
        <v/>
      </c>
      <c r="F185" s="457" t="str">
        <f>IF(A185="","",SUMIF('egyéb forrás költségei'!$B:$B,$A185,'egyéb forrás költségei'!L:L))</f>
        <v/>
      </c>
      <c r="G185" s="458" t="str">
        <f>IF(A185="","",SUMIF('dologi költségek'!$D:$D,$A185,'dologi költségek'!N:N))</f>
        <v/>
      </c>
      <c r="H185" s="459" t="str">
        <f t="shared" si="4"/>
        <v/>
      </c>
      <c r="I185" s="461" t="str">
        <f t="shared" si="5"/>
        <v/>
      </c>
    </row>
    <row r="186" spans="2:9" x14ac:dyDescent="0.35">
      <c r="B186" s="456" t="str">
        <f>IF(A186="","",IFERROR(VLOOKUP($A186,'dologi költségek'!$D:$M,5,0),VLOOKUP($A186,'egyéb forrás költségei'!$B:$M,5,0)))</f>
        <v/>
      </c>
      <c r="C186" s="444" t="str">
        <f>IF(A186="","",IFERROR(VLOOKUP($A186,'dologi költségek'!$D:$M,8,0),VLOOKUP($A186,'egyéb forrás költségei'!$B:$M,8,0)))</f>
        <v/>
      </c>
      <c r="D186" s="444" t="str">
        <f>IF(A186="","",IFERROR(VLOOKUP($A186,'dologi költségek'!$D:$M,9,0),VLOOKUP($A186,'egyéb forrás költségei'!$B:$M,9,0)))</f>
        <v/>
      </c>
      <c r="E186" s="444" t="str">
        <f>IF(A186="","",IFERROR(VLOOKUP($A186,'dologi költségek'!$D:$M,10,0),VLOOKUP($A186,'egyéb forrás költségei'!$B:$M,10,0)))</f>
        <v/>
      </c>
      <c r="F186" s="457" t="str">
        <f>IF(A186="","",SUMIF('egyéb forrás költségei'!$B:$B,$A186,'egyéb forrás költségei'!L:L))</f>
        <v/>
      </c>
      <c r="G186" s="458" t="str">
        <f>IF(A186="","",SUMIF('dologi költségek'!$D:$D,$A186,'dologi költségek'!N:N))</f>
        <v/>
      </c>
      <c r="H186" s="459" t="str">
        <f t="shared" si="4"/>
        <v/>
      </c>
      <c r="I186" s="461" t="str">
        <f t="shared" si="5"/>
        <v/>
      </c>
    </row>
    <row r="187" spans="2:9" x14ac:dyDescent="0.35">
      <c r="B187" s="456" t="str">
        <f>IF(A187="","",IFERROR(VLOOKUP($A187,'dologi költségek'!$D:$M,5,0),VLOOKUP($A187,'egyéb forrás költségei'!$B:$M,5,0)))</f>
        <v/>
      </c>
      <c r="C187" s="444" t="str">
        <f>IF(A187="","",IFERROR(VLOOKUP($A187,'dologi költségek'!$D:$M,8,0),VLOOKUP($A187,'egyéb forrás költségei'!$B:$M,8,0)))</f>
        <v/>
      </c>
      <c r="D187" s="444" t="str">
        <f>IF(A187="","",IFERROR(VLOOKUP($A187,'dologi költségek'!$D:$M,9,0),VLOOKUP($A187,'egyéb forrás költségei'!$B:$M,9,0)))</f>
        <v/>
      </c>
      <c r="E187" s="444" t="str">
        <f>IF(A187="","",IFERROR(VLOOKUP($A187,'dologi költségek'!$D:$M,10,0),VLOOKUP($A187,'egyéb forrás költségei'!$B:$M,10,0)))</f>
        <v/>
      </c>
      <c r="F187" s="457" t="str">
        <f>IF(A187="","",SUMIF('egyéb forrás költségei'!$B:$B,$A187,'egyéb forrás költségei'!L:L))</f>
        <v/>
      </c>
      <c r="G187" s="458" t="str">
        <f>IF(A187="","",SUMIF('dologi költségek'!$D:$D,$A187,'dologi költségek'!N:N))</f>
        <v/>
      </c>
      <c r="H187" s="459" t="str">
        <f t="shared" si="4"/>
        <v/>
      </c>
      <c r="I187" s="461" t="str">
        <f t="shared" si="5"/>
        <v/>
      </c>
    </row>
    <row r="188" spans="2:9" x14ac:dyDescent="0.35">
      <c r="B188" s="456" t="str">
        <f>IF(A188="","",IFERROR(VLOOKUP($A188,'dologi költségek'!$D:$M,5,0),VLOOKUP($A188,'egyéb forrás költségei'!$B:$M,5,0)))</f>
        <v/>
      </c>
      <c r="C188" s="444" t="str">
        <f>IF(A188="","",IFERROR(VLOOKUP($A188,'dologi költségek'!$D:$M,8,0),VLOOKUP($A188,'egyéb forrás költségei'!$B:$M,8,0)))</f>
        <v/>
      </c>
      <c r="D188" s="444" t="str">
        <f>IF(A188="","",IFERROR(VLOOKUP($A188,'dologi költségek'!$D:$M,9,0),VLOOKUP($A188,'egyéb forrás költségei'!$B:$M,9,0)))</f>
        <v/>
      </c>
      <c r="E188" s="444" t="str">
        <f>IF(A188="","",IFERROR(VLOOKUP($A188,'dologi költségek'!$D:$M,10,0),VLOOKUP($A188,'egyéb forrás költségei'!$B:$M,10,0)))</f>
        <v/>
      </c>
      <c r="F188" s="457" t="str">
        <f>IF(A188="","",SUMIF('egyéb forrás költségei'!$B:$B,$A188,'egyéb forrás költségei'!L:L))</f>
        <v/>
      </c>
      <c r="G188" s="458" t="str">
        <f>IF(A188="","",SUMIF('dologi költségek'!$D:$D,$A188,'dologi költségek'!N:N))</f>
        <v/>
      </c>
      <c r="H188" s="459" t="str">
        <f t="shared" si="4"/>
        <v/>
      </c>
      <c r="I188" s="461" t="str">
        <f t="shared" si="5"/>
        <v/>
      </c>
    </row>
    <row r="189" spans="2:9" x14ac:dyDescent="0.35">
      <c r="B189" s="456" t="str">
        <f>IF(A189="","",IFERROR(VLOOKUP($A189,'dologi költségek'!$D:$M,5,0),VLOOKUP($A189,'egyéb forrás költségei'!$B:$M,5,0)))</f>
        <v/>
      </c>
      <c r="C189" s="444" t="str">
        <f>IF(A189="","",IFERROR(VLOOKUP($A189,'dologi költségek'!$D:$M,8,0),VLOOKUP($A189,'egyéb forrás költségei'!$B:$M,8,0)))</f>
        <v/>
      </c>
      <c r="D189" s="444" t="str">
        <f>IF(A189="","",IFERROR(VLOOKUP($A189,'dologi költségek'!$D:$M,9,0),VLOOKUP($A189,'egyéb forrás költségei'!$B:$M,9,0)))</f>
        <v/>
      </c>
      <c r="E189" s="444" t="str">
        <f>IF(A189="","",IFERROR(VLOOKUP($A189,'dologi költségek'!$D:$M,10,0),VLOOKUP($A189,'egyéb forrás költségei'!$B:$M,10,0)))</f>
        <v/>
      </c>
      <c r="F189" s="457" t="str">
        <f>IF(A189="","",SUMIF('egyéb forrás költségei'!$B:$B,$A189,'egyéb forrás költségei'!L:L))</f>
        <v/>
      </c>
      <c r="G189" s="458" t="str">
        <f>IF(A189="","",SUMIF('dologi költségek'!$D:$D,$A189,'dologi költségek'!N:N))</f>
        <v/>
      </c>
      <c r="H189" s="459" t="str">
        <f t="shared" si="4"/>
        <v/>
      </c>
      <c r="I189" s="461" t="str">
        <f t="shared" si="5"/>
        <v/>
      </c>
    </row>
    <row r="190" spans="2:9" x14ac:dyDescent="0.35">
      <c r="B190" s="456" t="str">
        <f>IF(A190="","",IFERROR(VLOOKUP($A190,'dologi költségek'!$D:$M,5,0),VLOOKUP($A190,'egyéb forrás költségei'!$B:$M,5,0)))</f>
        <v/>
      </c>
      <c r="C190" s="444" t="str">
        <f>IF(A190="","",IFERROR(VLOOKUP($A190,'dologi költségek'!$D:$M,8,0),VLOOKUP($A190,'egyéb forrás költségei'!$B:$M,8,0)))</f>
        <v/>
      </c>
      <c r="D190" s="444" t="str">
        <f>IF(A190="","",IFERROR(VLOOKUP($A190,'dologi költségek'!$D:$M,9,0),VLOOKUP($A190,'egyéb forrás költségei'!$B:$M,9,0)))</f>
        <v/>
      </c>
      <c r="E190" s="444" t="str">
        <f>IF(A190="","",IFERROR(VLOOKUP($A190,'dologi költségek'!$D:$M,10,0),VLOOKUP($A190,'egyéb forrás költségei'!$B:$M,10,0)))</f>
        <v/>
      </c>
      <c r="F190" s="457" t="str">
        <f>IF(A190="","",SUMIF('egyéb forrás költségei'!$B:$B,$A190,'egyéb forrás költségei'!L:L))</f>
        <v/>
      </c>
      <c r="G190" s="458" t="str">
        <f>IF(A190="","",SUMIF('dologi költségek'!$D:$D,$A190,'dologi költségek'!N:N))</f>
        <v/>
      </c>
      <c r="H190" s="459" t="str">
        <f t="shared" si="4"/>
        <v/>
      </c>
      <c r="I190" s="461" t="str">
        <f t="shared" si="5"/>
        <v/>
      </c>
    </row>
    <row r="191" spans="2:9" x14ac:dyDescent="0.35">
      <c r="B191" s="456" t="str">
        <f>IF(A191="","",IFERROR(VLOOKUP($A191,'dologi költségek'!$D:$M,5,0),VLOOKUP($A191,'egyéb forrás költségei'!$B:$M,5,0)))</f>
        <v/>
      </c>
      <c r="C191" s="444" t="str">
        <f>IF(A191="","",IFERROR(VLOOKUP($A191,'dologi költségek'!$D:$M,8,0),VLOOKUP($A191,'egyéb forrás költségei'!$B:$M,8,0)))</f>
        <v/>
      </c>
      <c r="D191" s="444" t="str">
        <f>IF(A191="","",IFERROR(VLOOKUP($A191,'dologi költségek'!$D:$M,9,0),VLOOKUP($A191,'egyéb forrás költségei'!$B:$M,9,0)))</f>
        <v/>
      </c>
      <c r="E191" s="444" t="str">
        <f>IF(A191="","",IFERROR(VLOOKUP($A191,'dologi költségek'!$D:$M,10,0),VLOOKUP($A191,'egyéb forrás költségei'!$B:$M,10,0)))</f>
        <v/>
      </c>
      <c r="F191" s="457" t="str">
        <f>IF(A191="","",SUMIF('egyéb forrás költségei'!$B:$B,$A191,'egyéb forrás költségei'!L:L))</f>
        <v/>
      </c>
      <c r="G191" s="458" t="str">
        <f>IF(A191="","",SUMIF('dologi költségek'!$D:$D,$A191,'dologi költségek'!N:N))</f>
        <v/>
      </c>
      <c r="H191" s="459" t="str">
        <f t="shared" si="4"/>
        <v/>
      </c>
      <c r="I191" s="461" t="str">
        <f t="shared" si="5"/>
        <v/>
      </c>
    </row>
    <row r="192" spans="2:9" x14ac:dyDescent="0.35">
      <c r="B192" s="456" t="str">
        <f>IF(A192="","",IFERROR(VLOOKUP($A192,'dologi költségek'!$D:$M,5,0),VLOOKUP($A192,'egyéb forrás költségei'!$B:$M,5,0)))</f>
        <v/>
      </c>
      <c r="C192" s="444" t="str">
        <f>IF(A192="","",IFERROR(VLOOKUP($A192,'dologi költségek'!$D:$M,8,0),VLOOKUP($A192,'egyéb forrás költségei'!$B:$M,8,0)))</f>
        <v/>
      </c>
      <c r="D192" s="444" t="str">
        <f>IF(A192="","",IFERROR(VLOOKUP($A192,'dologi költségek'!$D:$M,9,0),VLOOKUP($A192,'egyéb forrás költségei'!$B:$M,9,0)))</f>
        <v/>
      </c>
      <c r="E192" s="444" t="str">
        <f>IF(A192="","",IFERROR(VLOOKUP($A192,'dologi költségek'!$D:$M,10,0),VLOOKUP($A192,'egyéb forrás költségei'!$B:$M,10,0)))</f>
        <v/>
      </c>
      <c r="F192" s="457" t="str">
        <f>IF(A192="","",SUMIF('egyéb forrás költségei'!$B:$B,$A192,'egyéb forrás költségei'!L:L))</f>
        <v/>
      </c>
      <c r="G192" s="458" t="str">
        <f>IF(A192="","",SUMIF('dologi költségek'!$D:$D,$A192,'dologi költségek'!N:N))</f>
        <v/>
      </c>
      <c r="H192" s="459" t="str">
        <f t="shared" si="4"/>
        <v/>
      </c>
      <c r="I192" s="461" t="str">
        <f t="shared" si="5"/>
        <v/>
      </c>
    </row>
    <row r="193" spans="2:9" x14ac:dyDescent="0.35">
      <c r="B193" s="456" t="str">
        <f>IF(A193="","",IFERROR(VLOOKUP($A193,'dologi költségek'!$D:$M,5,0),VLOOKUP($A193,'egyéb forrás költségei'!$B:$M,5,0)))</f>
        <v/>
      </c>
      <c r="C193" s="444" t="str">
        <f>IF(A193="","",IFERROR(VLOOKUP($A193,'dologi költségek'!$D:$M,8,0),VLOOKUP($A193,'egyéb forrás költségei'!$B:$M,8,0)))</f>
        <v/>
      </c>
      <c r="D193" s="444" t="str">
        <f>IF(A193="","",IFERROR(VLOOKUP($A193,'dologi költségek'!$D:$M,9,0),VLOOKUP($A193,'egyéb forrás költségei'!$B:$M,9,0)))</f>
        <v/>
      </c>
      <c r="E193" s="444" t="str">
        <f>IF(A193="","",IFERROR(VLOOKUP($A193,'dologi költségek'!$D:$M,10,0),VLOOKUP($A193,'egyéb forrás költségei'!$B:$M,10,0)))</f>
        <v/>
      </c>
      <c r="F193" s="457" t="str">
        <f>IF(A193="","",SUMIF('egyéb forrás költségei'!$B:$B,$A193,'egyéb forrás költségei'!L:L))</f>
        <v/>
      </c>
      <c r="G193" s="458" t="str">
        <f>IF(A193="","",SUMIF('dologi költségek'!$D:$D,$A193,'dologi költségek'!N:N))</f>
        <v/>
      </c>
      <c r="H193" s="459" t="str">
        <f t="shared" si="4"/>
        <v/>
      </c>
      <c r="I193" s="461" t="str">
        <f t="shared" si="5"/>
        <v/>
      </c>
    </row>
    <row r="194" spans="2:9" x14ac:dyDescent="0.35">
      <c r="B194" s="456" t="str">
        <f>IF(A194="","",IFERROR(VLOOKUP($A194,'dologi költségek'!$D:$M,5,0),VLOOKUP($A194,'egyéb forrás költségei'!$B:$M,5,0)))</f>
        <v/>
      </c>
      <c r="C194" s="444" t="str">
        <f>IF(A194="","",IFERROR(VLOOKUP($A194,'dologi költségek'!$D:$M,8,0),VLOOKUP($A194,'egyéb forrás költségei'!$B:$M,8,0)))</f>
        <v/>
      </c>
      <c r="D194" s="444" t="str">
        <f>IF(A194="","",IFERROR(VLOOKUP($A194,'dologi költségek'!$D:$M,9,0),VLOOKUP($A194,'egyéb forrás költségei'!$B:$M,9,0)))</f>
        <v/>
      </c>
      <c r="E194" s="444" t="str">
        <f>IF(A194="","",IFERROR(VLOOKUP($A194,'dologi költségek'!$D:$M,10,0),VLOOKUP($A194,'egyéb forrás költségei'!$B:$M,10,0)))</f>
        <v/>
      </c>
      <c r="F194" s="457" t="str">
        <f>IF(A194="","",SUMIF('egyéb forrás költségei'!$B:$B,$A194,'egyéb forrás költségei'!L:L))</f>
        <v/>
      </c>
      <c r="G194" s="458" t="str">
        <f>IF(A194="","",SUMIF('dologi költségek'!$D:$D,$A194,'dologi költségek'!N:N))</f>
        <v/>
      </c>
      <c r="H194" s="459" t="str">
        <f t="shared" si="4"/>
        <v/>
      </c>
      <c r="I194" s="461" t="str">
        <f t="shared" si="5"/>
        <v/>
      </c>
    </row>
    <row r="195" spans="2:9" x14ac:dyDescent="0.35">
      <c r="B195" s="456" t="str">
        <f>IF(A195="","",IFERROR(VLOOKUP($A195,'dologi költségek'!$D:$M,5,0),VLOOKUP($A195,'egyéb forrás költségei'!$B:$M,5,0)))</f>
        <v/>
      </c>
      <c r="C195" s="444" t="str">
        <f>IF(A195="","",IFERROR(VLOOKUP($A195,'dologi költségek'!$D:$M,8,0),VLOOKUP($A195,'egyéb forrás költségei'!$B:$M,8,0)))</f>
        <v/>
      </c>
      <c r="D195" s="444" t="str">
        <f>IF(A195="","",IFERROR(VLOOKUP($A195,'dologi költségek'!$D:$M,9,0),VLOOKUP($A195,'egyéb forrás költségei'!$B:$M,9,0)))</f>
        <v/>
      </c>
      <c r="E195" s="444" t="str">
        <f>IF(A195="","",IFERROR(VLOOKUP($A195,'dologi költségek'!$D:$M,10,0),VLOOKUP($A195,'egyéb forrás költségei'!$B:$M,10,0)))</f>
        <v/>
      </c>
      <c r="F195" s="457" t="str">
        <f>IF(A195="","",SUMIF('egyéb forrás költségei'!$B:$B,$A195,'egyéb forrás költségei'!L:L))</f>
        <v/>
      </c>
      <c r="G195" s="458" t="str">
        <f>IF(A195="","",SUMIF('dologi költségek'!$D:$D,$A195,'dologi költségek'!N:N))</f>
        <v/>
      </c>
      <c r="H195" s="459" t="str">
        <f t="shared" si="4"/>
        <v/>
      </c>
      <c r="I195" s="461" t="str">
        <f t="shared" si="5"/>
        <v/>
      </c>
    </row>
    <row r="196" spans="2:9" x14ac:dyDescent="0.35">
      <c r="B196" s="456" t="str">
        <f>IF(A196="","",IFERROR(VLOOKUP($A196,'dologi költségek'!$D:$M,5,0),VLOOKUP($A196,'egyéb forrás költségei'!$B:$M,5,0)))</f>
        <v/>
      </c>
      <c r="C196" s="444" t="str">
        <f>IF(A196="","",IFERROR(VLOOKUP($A196,'dologi költségek'!$D:$M,8,0),VLOOKUP($A196,'egyéb forrás költségei'!$B:$M,8,0)))</f>
        <v/>
      </c>
      <c r="D196" s="444" t="str">
        <f>IF(A196="","",IFERROR(VLOOKUP($A196,'dologi költségek'!$D:$M,9,0),VLOOKUP($A196,'egyéb forrás költségei'!$B:$M,9,0)))</f>
        <v/>
      </c>
      <c r="E196" s="444" t="str">
        <f>IF(A196="","",IFERROR(VLOOKUP($A196,'dologi költségek'!$D:$M,10,0),VLOOKUP($A196,'egyéb forrás költségei'!$B:$M,10,0)))</f>
        <v/>
      </c>
      <c r="F196" s="457" t="str">
        <f>IF(A196="","",SUMIF('egyéb forrás költségei'!$B:$B,$A196,'egyéb forrás költségei'!L:L))</f>
        <v/>
      </c>
      <c r="G196" s="458" t="str">
        <f>IF(A196="","",SUMIF('dologi költségek'!$D:$D,$A196,'dologi költségek'!N:N))</f>
        <v/>
      </c>
      <c r="H196" s="459" t="str">
        <f t="shared" ref="H196:H200" si="6">IF(A196="","",SUM(F196:G196))</f>
        <v/>
      </c>
      <c r="I196" s="461" t="str">
        <f t="shared" ref="I196:I200" si="7">IFERROR(IF(A196="","",IF($B$1="igen",H196-C196,H196-E196)),"")</f>
        <v/>
      </c>
    </row>
    <row r="197" spans="2:9" x14ac:dyDescent="0.35">
      <c r="B197" s="456" t="str">
        <f>IF(A197="","",IFERROR(VLOOKUP($A197,'dologi költségek'!$D:$M,5,0),VLOOKUP($A197,'egyéb forrás költségei'!$B:$M,5,0)))</f>
        <v/>
      </c>
      <c r="C197" s="444" t="str">
        <f>IF(A197="","",IFERROR(VLOOKUP($A197,'dologi költségek'!$D:$M,8,0),VLOOKUP($A197,'egyéb forrás költségei'!$B:$M,8,0)))</f>
        <v/>
      </c>
      <c r="D197" s="444" t="str">
        <f>IF(A197="","",IFERROR(VLOOKUP($A197,'dologi költségek'!$D:$M,9,0),VLOOKUP($A197,'egyéb forrás költségei'!$B:$M,9,0)))</f>
        <v/>
      </c>
      <c r="E197" s="444" t="str">
        <f>IF(A197="","",IFERROR(VLOOKUP($A197,'dologi költségek'!$D:$M,10,0),VLOOKUP($A197,'egyéb forrás költségei'!$B:$M,10,0)))</f>
        <v/>
      </c>
      <c r="F197" s="457" t="str">
        <f>IF(A197="","",SUMIF('egyéb forrás költségei'!$B:$B,$A197,'egyéb forrás költségei'!L:L))</f>
        <v/>
      </c>
      <c r="G197" s="458" t="str">
        <f>IF(A197="","",SUMIF('dologi költségek'!$D:$D,$A197,'dologi költségek'!N:N))</f>
        <v/>
      </c>
      <c r="H197" s="459" t="str">
        <f t="shared" si="6"/>
        <v/>
      </c>
      <c r="I197" s="461" t="str">
        <f t="shared" si="7"/>
        <v/>
      </c>
    </row>
    <row r="198" spans="2:9" x14ac:dyDescent="0.35">
      <c r="B198" s="456" t="str">
        <f>IF(A198="","",IFERROR(VLOOKUP($A198,'dologi költségek'!$D:$M,5,0),VLOOKUP($A198,'egyéb forrás költségei'!$B:$M,5,0)))</f>
        <v/>
      </c>
      <c r="C198" s="444" t="str">
        <f>IF(A198="","",IFERROR(VLOOKUP($A198,'dologi költségek'!$D:$M,8,0),VLOOKUP($A198,'egyéb forrás költségei'!$B:$M,8,0)))</f>
        <v/>
      </c>
      <c r="D198" s="444" t="str">
        <f>IF(A198="","",IFERROR(VLOOKUP($A198,'dologi költségek'!$D:$M,9,0),VLOOKUP($A198,'egyéb forrás költségei'!$B:$M,9,0)))</f>
        <v/>
      </c>
      <c r="E198" s="444" t="str">
        <f>IF(A198="","",IFERROR(VLOOKUP($A198,'dologi költségek'!$D:$M,10,0),VLOOKUP($A198,'egyéb forrás költségei'!$B:$M,10,0)))</f>
        <v/>
      </c>
      <c r="F198" s="457" t="str">
        <f>IF(A198="","",SUMIF('egyéb forrás költségei'!$B:$B,$A198,'egyéb forrás költségei'!L:L))</f>
        <v/>
      </c>
      <c r="G198" s="458" t="str">
        <f>IF(A198="","",SUMIF('dologi költségek'!$D:$D,$A198,'dologi költségek'!N:N))</f>
        <v/>
      </c>
      <c r="H198" s="459" t="str">
        <f t="shared" si="6"/>
        <v/>
      </c>
      <c r="I198" s="461" t="str">
        <f t="shared" si="7"/>
        <v/>
      </c>
    </row>
    <row r="199" spans="2:9" x14ac:dyDescent="0.35">
      <c r="B199" s="456" t="str">
        <f>IF(A199="","",IFERROR(VLOOKUP($A199,'dologi költségek'!$D:$M,5,0),VLOOKUP($A199,'egyéb forrás költségei'!$B:$M,5,0)))</f>
        <v/>
      </c>
      <c r="C199" s="444" t="str">
        <f>IF(A199="","",IFERROR(VLOOKUP($A199,'dologi költségek'!$D:$M,8,0),VLOOKUP($A199,'egyéb forrás költségei'!$B:$M,8,0)))</f>
        <v/>
      </c>
      <c r="D199" s="444" t="str">
        <f>IF(A199="","",IFERROR(VLOOKUP($A199,'dologi költségek'!$D:$M,9,0),VLOOKUP($A199,'egyéb forrás költségei'!$B:$M,9,0)))</f>
        <v/>
      </c>
      <c r="E199" s="444" t="str">
        <f>IF(A199="","",IFERROR(VLOOKUP($A199,'dologi költségek'!$D:$M,10,0),VLOOKUP($A199,'egyéb forrás költségei'!$B:$M,10,0)))</f>
        <v/>
      </c>
      <c r="F199" s="457" t="str">
        <f>IF(A199="","",SUMIF('egyéb forrás költségei'!$B:$B,$A199,'egyéb forrás költségei'!L:L))</f>
        <v/>
      </c>
      <c r="G199" s="458" t="str">
        <f>IF(A199="","",SUMIF('dologi költségek'!$D:$D,$A199,'dologi költségek'!N:N))</f>
        <v/>
      </c>
      <c r="H199" s="459" t="str">
        <f t="shared" si="6"/>
        <v/>
      </c>
      <c r="I199" s="461" t="str">
        <f t="shared" si="7"/>
        <v/>
      </c>
    </row>
    <row r="200" spans="2:9" ht="15" thickBot="1" x14ac:dyDescent="0.4">
      <c r="B200" s="456" t="str">
        <f>IF(A200="","",IFERROR(VLOOKUP($A200,'dologi költségek'!$D:$M,5,0),VLOOKUP($A200,'egyéb forrás költségei'!$B:$M,5,0)))</f>
        <v/>
      </c>
      <c r="C200" s="444" t="str">
        <f>IF(A200="","",IFERROR(VLOOKUP($A200,'dologi költségek'!$D:$M,8,0),VLOOKUP($A200,'egyéb forrás költségei'!$B:$M,8,0)))</f>
        <v/>
      </c>
      <c r="D200" s="444" t="str">
        <f>IF(A200="","",IFERROR(VLOOKUP($A200,'dologi költségek'!$D:$M,9,0),VLOOKUP($A200,'egyéb forrás költségei'!$B:$M,9,0)))</f>
        <v/>
      </c>
      <c r="E200" s="444" t="str">
        <f>IF(A200="","",IFERROR(VLOOKUP($A200,'dologi költségek'!$D:$M,10,0),VLOOKUP($A200,'egyéb forrás költségei'!$B:$M,10,0)))</f>
        <v/>
      </c>
      <c r="F200" s="463" t="str">
        <f>IF(A200="","",SUMIF('egyéb forrás költségei'!$B:$B,$A200,'egyéb forrás költségei'!L:L))</f>
        <v/>
      </c>
      <c r="G200" s="464" t="str">
        <f>IF(A200="","",SUMIF('dologi költségek'!$D:$D,$A200,'dologi költségek'!N:N))</f>
        <v/>
      </c>
      <c r="H200" s="465" t="str">
        <f t="shared" si="6"/>
        <v/>
      </c>
      <c r="I200" s="466" t="str">
        <f t="shared" si="7"/>
        <v/>
      </c>
    </row>
  </sheetData>
  <sheetProtection algorithmName="SHA-512" hashValue="acdH15mz8nRRPMI1ABhhZKRHJbm1gqxcZOI/PBhWdYhqq4RhBgLia+/utO/F9NfgWPxl4ofbbwzXkvfwvWeb8A==" saltValue="t7FwOR7PE8zhJIOFtHk2AQ==" spinCount="100000" sheet="1" objects="1" scenarios="1"/>
  <autoFilter ref="A2:I200" xr:uid="{00998A53-9BAB-4351-B4F0-D85E85AFDBF3}"/>
  <conditionalFormatting sqref="I3:I200">
    <cfRule type="expression" dxfId="1" priority="2">
      <formula>AND(I3&lt;&gt;"",I3&gt;0)</formula>
    </cfRule>
  </conditionalFormatting>
  <conditionalFormatting sqref="I1">
    <cfRule type="cellIs" dxfId="0" priority="1" operator="equal">
      <formula>"NEM!!"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E4C-3EF1-4BF5-9B63-BEDDC1915498}">
  <dimension ref="A1:C5"/>
  <sheetViews>
    <sheetView zoomScale="90" zoomScaleNormal="90" workbookViewId="0">
      <selection activeCell="C5" sqref="C5"/>
    </sheetView>
  </sheetViews>
  <sheetFormatPr defaultColWidth="10.81640625" defaultRowHeight="18.5" x14ac:dyDescent="0.35"/>
  <cols>
    <col min="1" max="1" width="36.08984375" style="8" bestFit="1" customWidth="1"/>
    <col min="2" max="2" width="40.1796875" style="8" bestFit="1" customWidth="1"/>
    <col min="3" max="3" width="23.54296875" style="7" bestFit="1" customWidth="1"/>
    <col min="4" max="16384" width="10.81640625" style="7"/>
  </cols>
  <sheetData>
    <row r="1" spans="1:3" ht="29" x14ac:dyDescent="0.35">
      <c r="A1" s="12" t="str">
        <f>'elszámolás összesítő'!A10</f>
        <v>A. Személyi jellegű költségek</v>
      </c>
      <c r="B1" s="12" t="str">
        <f>'elszámolás összesítő'!A38</f>
        <v>C. Felhalmozási kiadások</v>
      </c>
      <c r="C1" s="4" t="s">
        <v>76</v>
      </c>
    </row>
    <row r="2" spans="1:3" x14ac:dyDescent="0.35">
      <c r="A2" s="8" t="str">
        <f>'elszámolás összesítő'!A12</f>
        <v>Munkabérek (bruttó)</v>
      </c>
      <c r="B2" s="8" t="str">
        <f>'elszámolás összesítő'!A40</f>
        <v>Ingatlan felújítása</v>
      </c>
      <c r="C2" s="3" t="s">
        <v>77</v>
      </c>
    </row>
    <row r="3" spans="1:3" x14ac:dyDescent="0.35">
      <c r="A3" s="8" t="str">
        <f>'elszámolás összesítő'!A13</f>
        <v>Megbízási díjak</v>
      </c>
      <c r="B3" s="8" t="str">
        <f>'elszámolás összesítő'!A42</f>
        <v>Gépek, berendezések, felszerelések beszerzése</v>
      </c>
      <c r="C3" s="3" t="s">
        <v>78</v>
      </c>
    </row>
    <row r="4" spans="1:3" x14ac:dyDescent="0.35">
      <c r="A4" s="8" t="str">
        <f>'elszámolás összesítő'!A15</f>
        <v>Munkabér munkáltatót terhelő járulékai</v>
      </c>
      <c r="B4" s="8" t="str">
        <f>'elszámolás összesítő'!A43</f>
        <v>Kisértékű tárgyi eszköz, szellemi termék</v>
      </c>
      <c r="C4" s="3" t="s">
        <v>79</v>
      </c>
    </row>
    <row r="5" spans="1:3" x14ac:dyDescent="0.35">
      <c r="A5" s="8" t="str">
        <f>'elszámolás összesítő'!A16</f>
        <v>Megbízási díjak járulékai</v>
      </c>
      <c r="B5" s="8" t="str">
        <f>'elszámolás összesítő'!A44</f>
        <v>Immateriális javak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3E41F282F74245A113446269B68B7D" ma:contentTypeVersion="18" ma:contentTypeDescription="Új dokumentum létrehozása." ma:contentTypeScope="" ma:versionID="daa57bd66acb9097bf13d693792a52e5">
  <xsd:schema xmlns:xsd="http://www.w3.org/2001/XMLSchema" xmlns:xs="http://www.w3.org/2001/XMLSchema" xmlns:p="http://schemas.microsoft.com/office/2006/metadata/properties" xmlns:ns1="http://schemas.microsoft.com/sharepoint/v3" xmlns:ns2="32ed6586-742f-40a5-849a-8f6ffedaa453" xmlns:ns3="6aba6f51-e2e2-4b38-be5b-235407f5f173" targetNamespace="http://schemas.microsoft.com/office/2006/metadata/properties" ma:root="true" ma:fieldsID="dbcdb0ffbbe4166210546cf783bb6338" ns1:_="" ns2:_="" ns3:_="">
    <xsd:import namespace="http://schemas.microsoft.com/sharepoint/v3"/>
    <xsd:import namespace="32ed6586-742f-40a5-849a-8f6ffedaa453"/>
    <xsd:import namespace="6aba6f51-e2e2-4b38-be5b-235407f5f1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gységesített megfelelőségi házirend tulajdonsága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Egységesített megfelelőségi házirend felhasználóifelület-művelet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d6586-742f-40a5-849a-8f6ffedaa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épcímkék" ma:readOnly="false" ma:fieldId="{5cf76f15-5ced-4ddc-b409-7134ff3c332f}" ma:taxonomyMulti="true" ma:sspId="03d96980-17d6-49a2-bb41-b3746e7c2a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a6f51-e2e2-4b38-be5b-235407f5f1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c849383-1df2-4615-b7f3-2085b5021165}" ma:internalName="TaxCatchAll" ma:showField="CatchAllData" ma:web="6aba6f51-e2e2-4b38-be5b-235407f5f1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ba6f51-e2e2-4b38-be5b-235407f5f173">
      <UserInfo>
        <DisplayName>György János</DisplayName>
        <AccountId>720</AccountId>
        <AccountType/>
      </UserInfo>
    </SharedWithUsers>
    <lcf76f155ced4ddcb4097134ff3c332f xmlns="32ed6586-742f-40a5-849a-8f6ffedaa453">
      <Terms xmlns="http://schemas.microsoft.com/office/infopath/2007/PartnerControls"/>
    </lcf76f155ced4ddcb4097134ff3c332f>
    <TaxCatchAll xmlns="6aba6f51-e2e2-4b38-be5b-235407f5f173" xsi:nil="true"/>
  </documentManagement>
</p:properties>
</file>

<file path=customXml/itemProps1.xml><?xml version="1.0" encoding="utf-8"?>
<ds:datastoreItem xmlns:ds="http://schemas.openxmlformats.org/officeDocument/2006/customXml" ds:itemID="{D6908CEE-AFF2-462B-BBD1-EA17ACC8D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E1B0EA-D360-4209-9778-1438768816AE}"/>
</file>

<file path=customXml/itemProps3.xml><?xml version="1.0" encoding="utf-8"?>
<ds:datastoreItem xmlns:ds="http://schemas.openxmlformats.org/officeDocument/2006/customXml" ds:itemID="{2143C4A1-52C9-43BF-A586-1300B541A5D3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9fee57a-8dc8-4af0-bd33-b129257f8127"/>
    <ds:schemaRef ds:uri="http://schemas.microsoft.com/office/infopath/2007/PartnerControls"/>
    <ds:schemaRef ds:uri="bc8d085e-232a-4b3a-9fac-94df045e745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kitöltési útmutató</vt:lpstr>
      <vt:lpstr>dologi költségek</vt:lpstr>
      <vt:lpstr>személyi költségek</vt:lpstr>
      <vt:lpstr>egyéb forrás költségei</vt:lpstr>
      <vt:lpstr>elszámolás összesítő</vt:lpstr>
      <vt:lpstr>kontroll</vt:lpstr>
      <vt:lpstr>rejtett fül listával</vt:lpstr>
      <vt:lpstr>'dologi költségek'!Nyomtatási_cím</vt:lpstr>
      <vt:lpstr>'egyéb forrás költségei'!Nyomtatási_cím</vt:lpstr>
      <vt:lpstr>'személyi költségek'!Nyomtatási_cím</vt:lpstr>
      <vt:lpstr>'dologi költségek'!Nyomtatási_terület</vt:lpstr>
      <vt:lpstr>'egyéb forrás költségei'!Nyomtatási_terület</vt:lpstr>
      <vt:lpstr>'elszámolás összesítő'!Nyomtatási_terület</vt:lpstr>
      <vt:lpstr>'kitöltési útmutató'!Nyomtatási_terület</vt:lpstr>
      <vt:lpstr>'személyi költségek'!Nyomtatási_terület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Ódry Márta</dc:creator>
  <cp:keywords/>
  <dc:description/>
  <cp:lastModifiedBy>Kohuth Ildikó</cp:lastModifiedBy>
  <cp:revision/>
  <cp:lastPrinted>2021-10-03T08:20:03Z</cp:lastPrinted>
  <dcterms:created xsi:type="dcterms:W3CDTF">2020-07-30T09:09:19Z</dcterms:created>
  <dcterms:modified xsi:type="dcterms:W3CDTF">2022-07-28T10:27:44Z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0x010100333E41F282F74245A113446269B68B7D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