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kf2023-my.sharepoint.com/personal/ildiko_kohuth_veszprembalaton2023_hu/Documents/Asztal/"/>
    </mc:Choice>
  </mc:AlternateContent>
  <xr:revisionPtr revIDLastSave="230" documentId="8_{472E2D49-2622-4863-850E-733F9D6ED502}" xr6:coauthVersionLast="47" xr6:coauthVersionMax="47" xr10:uidLastSave="{46206695-8DAF-4EB1-B4DE-C7FADBAD35CC}"/>
  <workbookProtection workbookAlgorithmName="SHA-512" workbookHashValue="s6Rs1LLT9m4AfApTqS9SP5NZx6rwZj6+pDZXcI7zqeTbxu4p7t+YwSf13C49XF+b2G1TkEogakrKncKNgiE/3w==" workbookSaltValue="TMIKX1MRuDfSPXcl/Or/rw==" workbookSpinCount="100000" lockStructure="1"/>
  <bookViews>
    <workbookView xWindow="-110" yWindow="-110" windowWidth="19420" windowHeight="10420" xr2:uid="{D80000E2-D1FE-42F7-8B26-456BAD0B3983}"/>
  </bookViews>
  <sheets>
    <sheet name="bevételi nyilatkozat" sheetId="1" r:id="rId1"/>
    <sheet name="Lista" sheetId="2" state="hidden" r:id="rId2"/>
  </sheets>
  <definedNames>
    <definedName name="_xlnm.Print_Titles" localSheetId="0">'bevételi nyilatkozat'!$1:$13</definedName>
    <definedName name="_xlnm.Print_Area" localSheetId="0">'bevételi nyilatkozat'!$A$1:$M$68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0" i="1" l="1"/>
  <c r="G61" i="1"/>
  <c r="H61" i="1" s="1"/>
  <c r="F63" i="1"/>
  <c r="F62" i="1"/>
  <c r="A36" i="1"/>
  <c r="A37" i="1"/>
  <c r="A38" i="1"/>
  <c r="A39" i="1"/>
  <c r="A40" i="1"/>
  <c r="A41" i="1"/>
  <c r="A42" i="1"/>
  <c r="A43" i="1"/>
  <c r="A44" i="1"/>
  <c r="G59" i="1"/>
  <c r="G56" i="1"/>
  <c r="G5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18" i="1"/>
  <c r="AA35" i="1"/>
  <c r="AA36" i="1"/>
  <c r="AA37" i="1"/>
  <c r="AA38" i="1"/>
  <c r="AA39" i="1"/>
  <c r="AA45" i="1"/>
  <c r="AA46" i="1"/>
  <c r="AA47" i="1"/>
  <c r="AA48" i="1"/>
  <c r="AA49" i="1"/>
  <c r="G57" i="1"/>
  <c r="G63" i="1" l="1"/>
  <c r="H63" i="1" s="1"/>
  <c r="G62" i="1"/>
  <c r="H62" i="1" s="1"/>
  <c r="A28" i="1"/>
  <c r="A45" i="1"/>
  <c r="A46" i="1"/>
  <c r="A47" i="1"/>
  <c r="Z35" i="1"/>
  <c r="Z48" i="1"/>
  <c r="Z49" i="1"/>
  <c r="H60" i="1"/>
  <c r="AE17" i="1" l="1"/>
  <c r="AD17" i="1"/>
  <c r="AC17" i="1"/>
  <c r="AB17" i="1"/>
  <c r="AA17" i="1"/>
  <c r="Z17" i="1"/>
  <c r="AH19" i="1" l="1"/>
  <c r="AH20" i="1"/>
  <c r="AH21" i="1"/>
  <c r="AH22" i="1"/>
  <c r="AH23" i="1"/>
  <c r="AH24" i="1"/>
  <c r="AH25" i="1"/>
  <c r="AH26" i="1"/>
  <c r="AH27" i="1"/>
  <c r="AH29" i="1"/>
  <c r="AH30" i="1"/>
  <c r="AH31" i="1"/>
  <c r="AG19" i="1"/>
  <c r="AG20" i="1"/>
  <c r="AG21" i="1"/>
  <c r="AG22" i="1"/>
  <c r="AG23" i="1"/>
  <c r="AG24" i="1"/>
  <c r="AG26" i="1"/>
  <c r="AG27" i="1"/>
  <c r="AG29" i="1"/>
  <c r="AG30" i="1"/>
  <c r="AG31" i="1"/>
  <c r="AF27" i="1"/>
  <c r="AF29" i="1"/>
  <c r="AF30" i="1"/>
  <c r="AF31" i="1"/>
  <c r="AF19" i="1"/>
  <c r="AF20" i="1"/>
  <c r="AF21" i="1"/>
  <c r="AF22" i="1"/>
  <c r="AF23" i="1"/>
  <c r="AF24" i="1"/>
  <c r="AF26" i="1"/>
  <c r="AE18" i="1"/>
  <c r="AE19" i="1"/>
  <c r="AE20" i="1"/>
  <c r="AE21" i="1"/>
  <c r="AE22" i="1"/>
  <c r="AE23" i="1"/>
  <c r="AE24" i="1"/>
  <c r="AE25" i="1"/>
  <c r="AE26" i="1"/>
  <c r="AE27" i="1"/>
  <c r="AE29" i="1"/>
  <c r="AE30" i="1"/>
  <c r="AE31" i="1"/>
  <c r="AD18" i="1"/>
  <c r="AD19" i="1"/>
  <c r="AD20" i="1"/>
  <c r="AD21" i="1"/>
  <c r="AD22" i="1"/>
  <c r="AD23" i="1"/>
  <c r="AD24" i="1"/>
  <c r="AD25" i="1"/>
  <c r="AD26" i="1"/>
  <c r="AD27" i="1"/>
  <c r="AD29" i="1"/>
  <c r="AD30" i="1"/>
  <c r="AD31" i="1"/>
  <c r="AC18" i="1"/>
  <c r="AC19" i="1"/>
  <c r="AC20" i="1"/>
  <c r="AC21" i="1"/>
  <c r="AC22" i="1"/>
  <c r="AC23" i="1"/>
  <c r="AC24" i="1"/>
  <c r="AC25" i="1"/>
  <c r="AC26" i="1"/>
  <c r="AC27" i="1"/>
  <c r="AC29" i="1"/>
  <c r="AC30" i="1"/>
  <c r="AC31" i="1"/>
  <c r="AB18" i="1"/>
  <c r="AB19" i="1"/>
  <c r="AB20" i="1"/>
  <c r="AB21" i="1"/>
  <c r="AB22" i="1"/>
  <c r="AB23" i="1"/>
  <c r="AB24" i="1"/>
  <c r="AB25" i="1"/>
  <c r="AB26" i="1"/>
  <c r="AB27" i="1"/>
  <c r="AB29" i="1"/>
  <c r="AB30" i="1"/>
  <c r="AB31" i="1"/>
  <c r="AA31" i="1"/>
  <c r="AA27" i="1"/>
  <c r="AA29" i="1"/>
  <c r="AA30" i="1"/>
  <c r="AA18" i="1"/>
  <c r="AA19" i="1"/>
  <c r="AA20" i="1"/>
  <c r="AA21" i="1"/>
  <c r="AA22" i="1"/>
  <c r="AA23" i="1"/>
  <c r="AA24" i="1"/>
  <c r="AA25" i="1"/>
  <c r="AA26" i="1"/>
  <c r="Z31" i="1"/>
  <c r="Z19" i="1"/>
  <c r="Z20" i="1"/>
  <c r="Z21" i="1"/>
  <c r="Z22" i="1"/>
  <c r="Z23" i="1"/>
  <c r="Z24" i="1"/>
  <c r="Z25" i="1"/>
  <c r="Z26" i="1"/>
  <c r="Z27" i="1"/>
  <c r="Z29" i="1"/>
  <c r="Z30" i="1"/>
  <c r="Z18" i="1"/>
  <c r="M51" i="1" l="1"/>
  <c r="M1" i="1" l="1"/>
  <c r="H58" i="1"/>
  <c r="O48" i="1"/>
  <c r="O49" i="1"/>
  <c r="O35" i="1"/>
  <c r="A27" i="1"/>
  <c r="A29" i="1"/>
  <c r="F55" i="1" l="1"/>
  <c r="A30" i="1"/>
  <c r="AH18" i="1"/>
  <c r="L17" i="1"/>
  <c r="AH17" i="1" s="1"/>
  <c r="O2" i="1" l="1"/>
  <c r="AG17" i="1"/>
  <c r="AF17" i="1"/>
  <c r="AG18" i="1"/>
  <c r="AF18" i="1"/>
  <c r="AG25" i="1"/>
  <c r="AF25" i="1"/>
  <c r="H55" i="1"/>
  <c r="L51" i="1"/>
  <c r="I55" i="1"/>
  <c r="O19" i="1" l="1"/>
  <c r="O28" i="1"/>
  <c r="O29" i="1"/>
  <c r="O30" i="1"/>
  <c r="O31" i="1"/>
  <c r="O27" i="1"/>
  <c r="A48" i="1" l="1"/>
  <c r="A49" i="1"/>
  <c r="A35" i="1"/>
  <c r="O17" i="1" l="1"/>
  <c r="O20" i="1"/>
  <c r="O21" i="1"/>
  <c r="O24" i="1"/>
  <c r="O25" i="1"/>
  <c r="O18" i="1"/>
  <c r="O26" i="1"/>
  <c r="O22" i="1"/>
  <c r="O23" i="1"/>
  <c r="H57" i="1"/>
  <c r="H59" i="1"/>
  <c r="A26" i="1"/>
  <c r="A17" i="1" l="1"/>
  <c r="A18" i="1"/>
  <c r="A19" i="1"/>
  <c r="A20" i="1"/>
  <c r="A21" i="1"/>
  <c r="A22" i="1"/>
  <c r="A23" i="1"/>
  <c r="A24" i="1"/>
  <c r="A25" i="1"/>
  <c r="A31" i="1"/>
  <c r="M3" i="1" l="1"/>
  <c r="O3" i="1" s="1"/>
  <c r="H56" i="1" l="1"/>
  <c r="M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Ódry Márta</author>
    <author>Szücs Brigitta</author>
  </authors>
  <commentList>
    <comment ref="M4" authorId="0" shapeId="0" xr:uid="{CE29B8D3-C3ED-4C39-BB77-233EE58B2B08}">
      <text>
        <r>
          <rPr>
            <sz val="9"/>
            <color indexed="81"/>
            <rFont val="Tahoma"/>
            <family val="2"/>
            <charset val="238"/>
          </rPr>
          <t xml:space="preserve">Amennyiben az intenzitás meghaladja a Támogatási Szerződés szerinti mértéket,
</t>
        </r>
        <r>
          <rPr>
            <b/>
            <sz val="9"/>
            <color indexed="81"/>
            <rFont val="Tahoma"/>
            <family val="2"/>
            <charset val="238"/>
          </rPr>
          <t>a támogatás terhére elszámolni kívánt összeget csökkenteni vagy az egyéb forrás terhére elszámolni kívánt összeget növelni 
szükséges</t>
        </r>
        <r>
          <rPr>
            <sz val="9"/>
            <color indexed="81"/>
            <rFont val="Tahoma"/>
            <family val="2"/>
            <charset val="238"/>
          </rPr>
          <t>!</t>
        </r>
      </text>
    </comment>
    <comment ref="D15" authorId="0" shapeId="0" xr:uid="{A7AD7857-0A21-454A-85BF-CF0A6535EE26}">
      <text>
        <r>
          <rPr>
            <sz val="9"/>
            <color indexed="81"/>
            <rFont val="Tahoma"/>
            <family val="2"/>
            <charset val="238"/>
          </rPr>
          <t xml:space="preserve">A </t>
        </r>
        <r>
          <rPr>
            <b/>
            <sz val="9"/>
            <color indexed="81"/>
            <rFont val="Tahoma"/>
            <family val="2"/>
            <charset val="238"/>
          </rPr>
          <t>teljesítés dátuma</t>
        </r>
        <r>
          <rPr>
            <sz val="9"/>
            <color indexed="81"/>
            <rFont val="Tahoma"/>
            <family val="2"/>
            <charset val="238"/>
          </rPr>
          <t xml:space="preserve"> a Támogatási Szerződésben meghatározott</t>
        </r>
        <r>
          <rPr>
            <b/>
            <sz val="9"/>
            <color indexed="81"/>
            <rFont val="Tahoma"/>
            <family val="2"/>
            <charset val="238"/>
          </rPr>
          <t xml:space="preserve"> tevékenység időtartamán kívül nem eshet</t>
        </r>
        <r>
          <rPr>
            <sz val="9"/>
            <color indexed="81"/>
            <rFont val="Tahoma"/>
            <family val="2"/>
            <charset val="238"/>
          </rPr>
          <t xml:space="preserve">! </t>
        </r>
      </text>
    </comment>
    <comment ref="F54" authorId="1" shapeId="0" xr:uid="{B3C72511-D7CF-4D6C-82CA-6A3242CB4C53}">
      <text>
        <r>
          <rPr>
            <sz val="9"/>
            <color indexed="81"/>
            <rFont val="Tahoma"/>
            <family val="2"/>
            <charset val="238"/>
          </rPr>
          <t>A pályázat tervezésekor megadott, költségtervben szereplő összegeket kérjük felvezetni!</t>
        </r>
      </text>
    </comment>
    <comment ref="G55" authorId="1" shapeId="0" xr:uid="{C6FA8901-1456-406C-9775-718F5164EE49}">
      <text>
        <r>
          <rPr>
            <sz val="9"/>
            <color indexed="81"/>
            <rFont val="Tahoma"/>
            <family val="2"/>
            <charset val="238"/>
          </rPr>
          <t xml:space="preserve">
A számlaösszesítővel összhangban az elszámolt támogatás összegét kérjük megadni!</t>
        </r>
      </text>
    </comment>
  </commentList>
</comments>
</file>

<file path=xl/sharedStrings.xml><?xml version="1.0" encoding="utf-8"?>
<sst xmlns="http://schemas.openxmlformats.org/spreadsheetml/2006/main" count="83" uniqueCount="73">
  <si>
    <r>
      <t xml:space="preserve">EGYÉB FORRÁSOK NYILATKOZATA
</t>
    </r>
    <r>
      <rPr>
        <b/>
        <sz val="10"/>
        <color theme="1"/>
        <rFont val="Calibri Light"/>
        <family val="2"/>
        <charset val="238"/>
        <scheme val="major"/>
      </rPr>
      <t>(A VEB2023 Zrt.támogatásán felüli bevételek, források)</t>
    </r>
  </si>
  <si>
    <t>Bevételek, egyéb források összege:</t>
  </si>
  <si>
    <t>Egyéb forrás terhére elszámolható költségek:</t>
  </si>
  <si>
    <t>Különbözet</t>
  </si>
  <si>
    <t>INTENZITÁS:</t>
  </si>
  <si>
    <t>Projekt azonosítószáma:</t>
  </si>
  <si>
    <t>A támogatás tárgya:</t>
  </si>
  <si>
    <r>
      <t xml:space="preserve">Hatályos Támogatási Szerződés szerinti tevékenység </t>
    </r>
    <r>
      <rPr>
        <b/>
        <sz val="11"/>
        <rFont val="Calibri Light"/>
        <family val="2"/>
        <charset val="238"/>
        <scheme val="major"/>
      </rPr>
      <t>kezdete</t>
    </r>
    <r>
      <rPr>
        <sz val="11"/>
        <rFont val="Calibri Light"/>
        <family val="2"/>
        <charset val="238"/>
        <scheme val="major"/>
      </rPr>
      <t xml:space="preserve">: </t>
    </r>
  </si>
  <si>
    <t>Tevékenység Időtartama</t>
  </si>
  <si>
    <t>ÁFA levonási joggal rendelkezik:</t>
  </si>
  <si>
    <t>Támogatási Szerződésben meghatározott támogatási összeg:</t>
  </si>
  <si>
    <t>Támogatási Szerződésben meghatározott támogatási intenzitás:</t>
  </si>
  <si>
    <t>Kedvezményezett neve:</t>
  </si>
  <si>
    <t>Kedvezményezett képviselője:</t>
  </si>
  <si>
    <t>Jelen elszámolás összeállítójának neve, telefonszáma, e-mail címe:</t>
  </si>
  <si>
    <t xml:space="preserve">1. BLOKK - BEVÉTELEK, EGYÉB FORRÁSOK -számlával rendelkező tételek </t>
  </si>
  <si>
    <t>Kontroll:</t>
  </si>
  <si>
    <t>Sorszám</t>
  </si>
  <si>
    <t xml:space="preserve">Egyéb forrás kategória </t>
  </si>
  <si>
    <t>Számla/ Szerződés
(sor)száma</t>
  </si>
  <si>
    <t>Teljesítés dátuma</t>
  </si>
  <si>
    <t>Számla kiállításának dátuma</t>
  </si>
  <si>
    <t>Számla kifizetésének dátuma</t>
  </si>
  <si>
    <t>Termék/szolgáltatás megnevezése - gazdasági esemény rövid leírása</t>
  </si>
  <si>
    <t>Nettó 
összeg</t>
  </si>
  <si>
    <t>ÁFA
összeg</t>
  </si>
  <si>
    <t>Bruttó 
összeg</t>
  </si>
  <si>
    <t>Támogatás bevételeként elszámolni kívánt 
összeg</t>
  </si>
  <si>
    <t>Sorok beszúrására az egyes blokkokban van lehetőség, de a 2. blokk utáni sor maradjon üresen!</t>
  </si>
  <si>
    <t>Teljesítés dátuma a támogatási időszakra esik</t>
  </si>
  <si>
    <t>Számla kiállítás dátuma a felhasználási időszakra esik</t>
  </si>
  <si>
    <t>Számla kifizetés dátuma a felhasználási időszakra esik</t>
  </si>
  <si>
    <t>Számlakiállítás dátuma a teljesítéshez képest</t>
  </si>
  <si>
    <t>Számlakifizetés dátuma a teljesítéshez képest</t>
  </si>
  <si>
    <t>Számlakifizetés dátuma a kiállításához képest</t>
  </si>
  <si>
    <t>Bruttó összeg ellenőrzés</t>
  </si>
  <si>
    <t>ÁFA %</t>
  </si>
  <si>
    <t>Támogatás
összege megfelel az ÁFA nyilatkozatnak</t>
  </si>
  <si>
    <t>2. BLOKK - BEVÉTELEK, EGYÉB FORRÁSOK- számlával nem rendelkező tételek</t>
  </si>
  <si>
    <t>Alátámasztó dokumentum típusa</t>
  </si>
  <si>
    <t>Egyéb forrás beérkezésének dátuma</t>
  </si>
  <si>
    <t>Partner neve</t>
  </si>
  <si>
    <t>Gazdasági esemény rövid leírása</t>
  </si>
  <si>
    <t>Bruttó összeg</t>
  </si>
  <si>
    <t>Egyéb forrás beérkezésének dátuma a felhasználási időszakra esik</t>
  </si>
  <si>
    <t>Elszámolni kívánt összeg nem haladja meg a bruttó összeget</t>
  </si>
  <si>
    <t>Projekt költség összetétel</t>
  </si>
  <si>
    <t>TERV</t>
  </si>
  <si>
    <t>TÉNY</t>
  </si>
  <si>
    <t>ELTÉRÉS</t>
  </si>
  <si>
    <t>VEB 2023 Zrt támogatás</t>
  </si>
  <si>
    <t>Jegybevétel</t>
  </si>
  <si>
    <t>Szponzoráció</t>
  </si>
  <si>
    <t>Önerő</t>
  </si>
  <si>
    <t>Egyéb támogatás</t>
  </si>
  <si>
    <t>Egyéb bevétel</t>
  </si>
  <si>
    <t>Projekt összköltség</t>
  </si>
  <si>
    <t>Bevételek, egyéb források összege</t>
  </si>
  <si>
    <t>Alulírott, mint a Kedvezményezett képviselője büntetőjogi felelősségem tudatában kijelentem, hogy az egyéb forrás nyilatkozatban szereplő adatok a valóságnak megfelelnek.</t>
  </si>
  <si>
    <t>Kelt:</t>
  </si>
  <si>
    <t>…..............................................................................</t>
  </si>
  <si>
    <t>cégszerű aláírás</t>
  </si>
  <si>
    <t>Ezt a fület majd rejtsük el és védjük le</t>
  </si>
  <si>
    <t>Együttműködési megállapodás</t>
  </si>
  <si>
    <t>Támogatási Szerződés</t>
  </si>
  <si>
    <t>Határozat</t>
  </si>
  <si>
    <t>Szerződés</t>
  </si>
  <si>
    <t>Egyéb</t>
  </si>
  <si>
    <t>Kérjük a Zárónyilatkozatot jelen nyilatkozatukkal
 összhangban szíveskedjenek kitölteni!</t>
  </si>
  <si>
    <r>
      <t xml:space="preserve">Hatályos Támogatási Szerződés szerinti tevékenység </t>
    </r>
    <r>
      <rPr>
        <b/>
        <sz val="11"/>
        <rFont val="Calibri Light"/>
        <family val="2"/>
        <charset val="238"/>
        <scheme val="major"/>
      </rPr>
      <t>vége</t>
    </r>
    <r>
      <rPr>
        <sz val="11"/>
        <rFont val="Calibri Light"/>
        <family val="2"/>
        <charset val="238"/>
        <scheme val="major"/>
      </rPr>
      <t xml:space="preserve">: </t>
    </r>
  </si>
  <si>
    <t>Kamat</t>
  </si>
  <si>
    <t>Vevő neve</t>
  </si>
  <si>
    <t>Vevő adószáma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</si>
</sst>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\ &quot;Ft&quot;"/>
    <numFmt numFmtId="165" formatCode="0;\-0;;@"/>
    <numFmt numFmtId="166" formatCode="0.0%"/>
    <numFmt numFmtId="167" formatCode="0.0%;\-0.0%;;@@"/>
    <numFmt numFmtId="168" formatCode="0.00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sz val="11"/>
      <color rgb="FF9C0006"/>
      <name val="Calibri"/>
      <family val="2"/>
      <charset val="238"/>
      <scheme val="minor"/>
    </font>
    <font>
      <b/>
      <sz val="12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u/>
      <sz val="10"/>
      <color rgb="FF0070C0"/>
      <name val="Calibri Light"/>
      <family val="2"/>
      <charset val="238"/>
      <scheme val="major"/>
    </font>
    <font>
      <sz val="10"/>
      <color rgb="FF0070C0"/>
      <name val="Calibri Light"/>
      <family val="2"/>
      <charset val="238"/>
      <scheme val="major"/>
    </font>
    <font>
      <b/>
      <sz val="11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b/>
      <sz val="11"/>
      <color rgb="FFFF0000"/>
      <name val="Calibri Light"/>
      <family val="2"/>
      <charset val="238"/>
      <scheme val="major"/>
    </font>
    <font>
      <sz val="11"/>
      <color rgb="FF0070C0"/>
      <name val="Calibri Light"/>
      <family val="2"/>
      <charset val="238"/>
      <scheme val="major"/>
    </font>
    <font>
      <b/>
      <sz val="12"/>
      <color theme="1"/>
      <name val="Calibri Light"/>
      <family val="2"/>
      <charset val="238"/>
      <scheme val="maj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theme="1"/>
      <name val="Calibri Light"/>
      <family val="2"/>
      <charset val="238"/>
      <scheme val="major"/>
    </font>
    <font>
      <b/>
      <sz val="16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color rgb="FFFF0000"/>
      <name val="Calibri Light"/>
      <family val="2"/>
      <charset val="238"/>
      <scheme val="major"/>
    </font>
    <font>
      <sz val="9"/>
      <color theme="1"/>
      <name val="Segoe U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E1F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9" fontId="1" fillId="0" borderId="0" applyFont="0" applyFill="0" applyBorder="0" applyAlignment="0" applyProtection="0"/>
    <xf numFmtId="0" fontId="4" fillId="3" borderId="0" applyNumberFormat="0" applyBorder="0" applyAlignment="0" applyProtection="0"/>
  </cellStyleXfs>
  <cellXfs count="17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vertical="center"/>
    </xf>
    <xf numFmtId="0" fontId="6" fillId="0" borderId="3" xfId="0" applyFont="1" applyBorder="1" applyAlignment="1" applyProtection="1">
      <alignment vertical="center"/>
      <protection locked="0"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3" fontId="8" fillId="0" borderId="3" xfId="0" applyNumberFormat="1" applyFont="1" applyBorder="1" applyAlignment="1">
      <alignment horizontal="right" vertical="center"/>
    </xf>
    <xf numFmtId="9" fontId="8" fillId="0" borderId="3" xfId="0" applyNumberFormat="1" applyFont="1" applyBorder="1" applyAlignment="1">
      <alignment horizontal="right" vertical="center"/>
    </xf>
    <xf numFmtId="0" fontId="8" fillId="7" borderId="3" xfId="0" applyFont="1" applyFill="1" applyBorder="1" applyAlignment="1">
      <alignment horizontal="center" vertical="center" wrapText="1"/>
    </xf>
    <xf numFmtId="3" fontId="8" fillId="7" borderId="3" xfId="0" applyNumberFormat="1" applyFont="1" applyFill="1" applyBorder="1" applyAlignment="1">
      <alignment horizontal="center" vertical="center" wrapText="1"/>
    </xf>
    <xf numFmtId="9" fontId="8" fillId="7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left" vertical="center"/>
      <protection locked="0"/>
    </xf>
    <xf numFmtId="1" fontId="12" fillId="0" borderId="3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right" vertical="center"/>
    </xf>
    <xf numFmtId="9" fontId="12" fillId="0" borderId="3" xfId="2" applyFont="1" applyFill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12" fillId="4" borderId="6" xfId="0" applyFont="1" applyFill="1" applyBorder="1" applyAlignment="1">
      <alignment horizontal="center" vertical="center"/>
    </xf>
    <xf numFmtId="3" fontId="12" fillId="4" borderId="6" xfId="0" applyNumberFormat="1" applyFont="1" applyFill="1" applyBorder="1" applyAlignment="1">
      <alignment horizontal="right" vertical="center"/>
    </xf>
    <xf numFmtId="9" fontId="12" fillId="4" borderId="6" xfId="0" applyNumberFormat="1" applyFont="1" applyFill="1" applyBorder="1" applyAlignment="1">
      <alignment horizontal="right" vertical="center"/>
    </xf>
    <xf numFmtId="1" fontId="12" fillId="4" borderId="3" xfId="0" applyNumberFormat="1" applyFont="1" applyFill="1" applyBorder="1" applyAlignment="1">
      <alignment horizontal="center" vertical="center"/>
    </xf>
    <xf numFmtId="0" fontId="5" fillId="0" borderId="6" xfId="0" applyFont="1" applyBorder="1" applyAlignment="1" applyProtection="1">
      <alignment vertical="center" wrapText="1"/>
      <protection locked="0"/>
    </xf>
    <xf numFmtId="0" fontId="13" fillId="4" borderId="0" xfId="0" applyFont="1" applyFill="1" applyAlignment="1">
      <alignment horizontal="center" vertical="center" wrapText="1"/>
    </xf>
    <xf numFmtId="0" fontId="13" fillId="4" borderId="6" xfId="0" applyFont="1" applyFill="1" applyBorder="1" applyAlignment="1" applyProtection="1">
      <alignment vertical="center"/>
      <protection locked="0"/>
    </xf>
    <xf numFmtId="49" fontId="3" fillId="4" borderId="0" xfId="0" applyNumberFormat="1" applyFont="1" applyFill="1" applyAlignment="1">
      <alignment vertical="center" wrapText="1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vertical="center" wrapText="1"/>
    </xf>
    <xf numFmtId="0" fontId="3" fillId="4" borderId="0" xfId="0" applyFont="1" applyFill="1" applyAlignment="1">
      <alignment horizontal="center" vertical="center" wrapText="1"/>
    </xf>
    <xf numFmtId="3" fontId="3" fillId="4" borderId="0" xfId="0" applyNumberFormat="1" applyFont="1" applyFill="1" applyAlignment="1">
      <alignment vertical="center"/>
    </xf>
    <xf numFmtId="0" fontId="3" fillId="4" borderId="6" xfId="0" applyFont="1" applyFill="1" applyBorder="1" applyAlignment="1" applyProtection="1">
      <alignment vertical="center"/>
      <protection locked="0"/>
    </xf>
    <xf numFmtId="165" fontId="10" fillId="0" borderId="1" xfId="0" applyNumberFormat="1" applyFont="1" applyBorder="1" applyAlignment="1" applyProtection="1">
      <alignment vertical="center" wrapText="1"/>
      <protection locked="0"/>
    </xf>
    <xf numFmtId="49" fontId="10" fillId="0" borderId="1" xfId="0" applyNumberFormat="1" applyFont="1" applyBorder="1" applyAlignment="1" applyProtection="1">
      <alignment vertical="center" wrapText="1"/>
      <protection locked="0"/>
    </xf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3" fontId="10" fillId="0" borderId="1" xfId="0" applyNumberFormat="1" applyFont="1" applyBorder="1" applyAlignment="1" applyProtection="1">
      <alignment vertical="center" wrapText="1"/>
      <protection locked="0"/>
    </xf>
    <xf numFmtId="14" fontId="10" fillId="0" borderId="16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>
      <alignment horizontal="left" vertical="center"/>
    </xf>
    <xf numFmtId="0" fontId="12" fillId="4" borderId="3" xfId="0" applyFont="1" applyFill="1" applyBorder="1" applyAlignment="1">
      <alignment horizontal="center" vertical="center"/>
    </xf>
    <xf numFmtId="164" fontId="2" fillId="2" borderId="1" xfId="1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1" fontId="12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right" vertical="center"/>
    </xf>
    <xf numFmtId="9" fontId="12" fillId="0" borderId="0" xfId="2" applyFont="1" applyFill="1" applyBorder="1" applyAlignment="1" applyProtection="1">
      <alignment horizontal="right" vertical="center"/>
    </xf>
    <xf numFmtId="0" fontId="6" fillId="0" borderId="0" xfId="0" applyFont="1" applyAlignment="1" applyProtection="1">
      <alignment vertical="center"/>
      <protection locked="0"/>
    </xf>
    <xf numFmtId="0" fontId="19" fillId="4" borderId="6" xfId="0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164" fontId="3" fillId="6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4" borderId="6" xfId="0" applyNumberFormat="1" applyFont="1" applyFill="1" applyBorder="1" applyAlignment="1" applyProtection="1">
      <alignment horizontal="left" vertical="center"/>
      <protection locked="0"/>
    </xf>
    <xf numFmtId="49" fontId="9" fillId="6" borderId="1" xfId="0" applyNumberFormat="1" applyFont="1" applyFill="1" applyBorder="1" applyAlignment="1">
      <alignment horizontal="center" vertical="center" wrapText="1"/>
    </xf>
    <xf numFmtId="165" fontId="9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3" fontId="9" fillId="6" borderId="1" xfId="0" applyNumberFormat="1" applyFont="1" applyFill="1" applyBorder="1" applyAlignment="1">
      <alignment horizontal="center" vertical="center" wrapText="1"/>
    </xf>
    <xf numFmtId="164" fontId="2" fillId="2" borderId="1" xfId="1" applyNumberFormat="1" applyFont="1" applyBorder="1" applyAlignment="1" applyProtection="1">
      <alignment horizontal="center" vertical="center"/>
    </xf>
    <xf numFmtId="3" fontId="16" fillId="0" borderId="8" xfId="0" applyNumberFormat="1" applyFont="1" applyBorder="1" applyAlignment="1">
      <alignment horizontal="center" vertical="center"/>
    </xf>
    <xf numFmtId="0" fontId="2" fillId="10" borderId="14" xfId="0" applyFont="1" applyFill="1" applyBorder="1" applyAlignment="1">
      <alignment horizontal="right" vertical="center"/>
    </xf>
    <xf numFmtId="3" fontId="16" fillId="0" borderId="26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4" fontId="3" fillId="0" borderId="0" xfId="0" applyNumberFormat="1" applyFont="1" applyAlignment="1" applyProtection="1">
      <alignment horizontal="center" vertical="center"/>
      <protection locked="0"/>
    </xf>
    <xf numFmtId="168" fontId="3" fillId="0" borderId="0" xfId="0" applyNumberFormat="1" applyFont="1" applyAlignment="1" applyProtection="1">
      <alignment horizontal="center" vertical="center"/>
      <protection locked="0"/>
    </xf>
    <xf numFmtId="0" fontId="3" fillId="4" borderId="27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28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center"/>
    </xf>
    <xf numFmtId="1" fontId="12" fillId="0" borderId="29" xfId="0" applyNumberFormat="1" applyFont="1" applyBorder="1" applyAlignment="1">
      <alignment horizontal="center" vertical="center"/>
    </xf>
    <xf numFmtId="1" fontId="12" fillId="0" borderId="31" xfId="0" applyNumberFormat="1" applyFont="1" applyBorder="1" applyAlignment="1">
      <alignment horizontal="center" vertical="center"/>
    </xf>
    <xf numFmtId="1" fontId="12" fillId="0" borderId="30" xfId="0" applyNumberFormat="1" applyFont="1" applyBorder="1" applyAlignment="1">
      <alignment horizontal="center" vertical="center"/>
    </xf>
    <xf numFmtId="1" fontId="12" fillId="0" borderId="30" xfId="0" applyNumberFormat="1" applyFont="1" applyBorder="1" applyAlignment="1">
      <alignment horizontal="right" vertical="center"/>
    </xf>
    <xf numFmtId="9" fontId="12" fillId="0" borderId="30" xfId="0" applyNumberFormat="1" applyFont="1" applyBorder="1" applyAlignment="1">
      <alignment horizontal="right" vertical="center"/>
    </xf>
    <xf numFmtId="14" fontId="10" fillId="0" borderId="25" xfId="0" applyNumberFormat="1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vertical="center"/>
    </xf>
    <xf numFmtId="49" fontId="13" fillId="4" borderId="0" xfId="0" applyNumberFormat="1" applyFont="1" applyFill="1" applyAlignment="1">
      <alignment vertical="center" wrapText="1"/>
    </xf>
    <xf numFmtId="0" fontId="13" fillId="4" borderId="0" xfId="0" applyFont="1" applyFill="1" applyAlignment="1">
      <alignment vertical="center" wrapText="1"/>
    </xf>
    <xf numFmtId="3" fontId="13" fillId="4" borderId="0" xfId="0" applyNumberFormat="1" applyFont="1" applyFill="1" applyAlignment="1">
      <alignment horizontal="right" vertical="center"/>
    </xf>
    <xf numFmtId="0" fontId="20" fillId="0" borderId="0" xfId="0" applyFont="1" applyAlignment="1">
      <alignment vertical="center"/>
    </xf>
    <xf numFmtId="3" fontId="19" fillId="4" borderId="0" xfId="0" applyNumberFormat="1" applyFont="1" applyFill="1" applyAlignment="1">
      <alignment horizontal="left" vertical="center"/>
    </xf>
    <xf numFmtId="49" fontId="3" fillId="4" borderId="0" xfId="0" applyNumberFormat="1" applyFont="1" applyFill="1" applyAlignment="1">
      <alignment horizontal="left" vertical="center" wrapText="1"/>
    </xf>
    <xf numFmtId="0" fontId="3" fillId="4" borderId="0" xfId="0" applyFont="1" applyFill="1" applyAlignment="1">
      <alignment horizontal="left" vertical="center"/>
    </xf>
    <xf numFmtId="0" fontId="3" fillId="4" borderId="34" xfId="0" applyFont="1" applyFill="1" applyBorder="1" applyAlignment="1" applyProtection="1">
      <alignment horizontal="center" vertical="center"/>
      <protection locked="0"/>
    </xf>
    <xf numFmtId="0" fontId="13" fillId="4" borderId="27" xfId="0" applyFont="1" applyFill="1" applyBorder="1" applyAlignment="1" applyProtection="1">
      <alignment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10" fontId="3" fillId="4" borderId="0" xfId="2" applyNumberFormat="1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vertical="center"/>
      <protection locked="0"/>
    </xf>
    <xf numFmtId="164" fontId="3" fillId="11" borderId="1" xfId="0" applyNumberFormat="1" applyFont="1" applyFill="1" applyBorder="1" applyAlignment="1" applyProtection="1">
      <alignment horizontal="center" vertical="center"/>
      <protection locked="0"/>
    </xf>
    <xf numFmtId="49" fontId="13" fillId="4" borderId="0" xfId="0" applyNumberFormat="1" applyFont="1" applyFill="1" applyAlignment="1">
      <alignment vertical="center"/>
    </xf>
    <xf numFmtId="0" fontId="0" fillId="4" borderId="0" xfId="0" applyFill="1"/>
    <xf numFmtId="165" fontId="10" fillId="0" borderId="35" xfId="0" applyNumberFormat="1" applyFont="1" applyBorder="1" applyAlignment="1" applyProtection="1">
      <alignment vertical="center" wrapText="1"/>
      <protection locked="0"/>
    </xf>
    <xf numFmtId="3" fontId="10" fillId="0" borderId="36" xfId="0" applyNumberFormat="1" applyFont="1" applyBorder="1" applyAlignment="1" applyProtection="1">
      <alignment vertical="center" wrapText="1"/>
      <protection locked="0"/>
    </xf>
    <xf numFmtId="0" fontId="10" fillId="0" borderId="35" xfId="0" applyFont="1" applyBorder="1" applyAlignment="1" applyProtection="1">
      <alignment vertical="center" wrapText="1"/>
      <protection locked="0"/>
    </xf>
    <xf numFmtId="3" fontId="13" fillId="9" borderId="46" xfId="0" applyNumberFormat="1" applyFont="1" applyFill="1" applyBorder="1" applyAlignment="1">
      <alignment horizontal="right" vertical="center"/>
    </xf>
    <xf numFmtId="3" fontId="13" fillId="9" borderId="47" xfId="0" applyNumberFormat="1" applyFont="1" applyFill="1" applyBorder="1" applyAlignment="1">
      <alignment horizontal="right" vertical="center"/>
    </xf>
    <xf numFmtId="3" fontId="3" fillId="10" borderId="48" xfId="0" applyNumberFormat="1" applyFont="1" applyFill="1" applyBorder="1" applyAlignment="1">
      <alignment horizontal="right" vertical="center"/>
    </xf>
    <xf numFmtId="3" fontId="2" fillId="10" borderId="36" xfId="0" applyNumberFormat="1" applyFont="1" applyFill="1" applyBorder="1" applyAlignment="1">
      <alignment horizontal="right" vertical="center"/>
    </xf>
    <xf numFmtId="166" fontId="2" fillId="10" borderId="43" xfId="0" applyNumberFormat="1" applyFont="1" applyFill="1" applyBorder="1" applyAlignment="1">
      <alignment horizontal="right" vertical="center"/>
    </xf>
    <xf numFmtId="165" fontId="9" fillId="6" borderId="35" xfId="0" applyNumberFormat="1" applyFont="1" applyFill="1" applyBorder="1" applyAlignment="1">
      <alignment horizontal="center" vertical="center" textRotation="90" wrapText="1"/>
    </xf>
    <xf numFmtId="3" fontId="9" fillId="6" borderId="36" xfId="0" applyNumberFormat="1" applyFont="1" applyFill="1" applyBorder="1" applyAlignment="1">
      <alignment horizontal="center" vertical="center" wrapText="1"/>
    </xf>
    <xf numFmtId="3" fontId="3" fillId="11" borderId="1" xfId="0" applyNumberFormat="1" applyFont="1" applyFill="1" applyBorder="1" applyAlignment="1" applyProtection="1">
      <alignment horizontal="right" vertical="center"/>
      <protection locked="0"/>
    </xf>
    <xf numFmtId="0" fontId="19" fillId="4" borderId="0" xfId="0" applyFont="1" applyFill="1" applyAlignment="1" applyProtection="1">
      <alignment vertical="center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3" fontId="10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43" xfId="0" applyFont="1" applyFill="1" applyBorder="1" applyAlignment="1">
      <alignment horizontal="center" vertical="center"/>
    </xf>
    <xf numFmtId="0" fontId="10" fillId="4" borderId="35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0" fillId="4" borderId="36" xfId="0" applyFont="1" applyFill="1" applyBorder="1" applyAlignment="1" applyProtection="1">
      <alignment horizontal="center" vertical="center" wrapText="1"/>
      <protection locked="0"/>
    </xf>
    <xf numFmtId="0" fontId="5" fillId="5" borderId="26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3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13" fillId="8" borderId="44" xfId="0" applyFont="1" applyFill="1" applyBorder="1" applyAlignment="1">
      <alignment horizontal="center" vertical="center"/>
    </xf>
    <xf numFmtId="0" fontId="13" fillId="8" borderId="45" xfId="0" applyFont="1" applyFill="1" applyBorder="1" applyAlignment="1">
      <alignment horizontal="center" vertical="center"/>
    </xf>
    <xf numFmtId="0" fontId="13" fillId="8" borderId="12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49" fontId="9" fillId="6" borderId="2" xfId="0" applyNumberFormat="1" applyFont="1" applyFill="1" applyBorder="1" applyAlignment="1">
      <alignment horizontal="center" vertical="center" wrapText="1"/>
    </xf>
    <xf numFmtId="49" fontId="9" fillId="6" borderId="7" xfId="0" applyNumberFormat="1" applyFont="1" applyFill="1" applyBorder="1" applyAlignment="1">
      <alignment horizontal="center" vertical="center" wrapText="1"/>
    </xf>
    <xf numFmtId="165" fontId="9" fillId="6" borderId="1" xfId="0" applyNumberFormat="1" applyFont="1" applyFill="1" applyBorder="1" applyAlignment="1">
      <alignment horizontal="center" vertical="center" wrapText="1"/>
    </xf>
    <xf numFmtId="0" fontId="2" fillId="2" borderId="1" xfId="1" applyFont="1" applyBorder="1" applyAlignment="1">
      <alignment horizontal="right" vertical="center" wrapText="1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 wrapText="1"/>
    </xf>
    <xf numFmtId="0" fontId="17" fillId="10" borderId="33" xfId="0" applyFont="1" applyFill="1" applyBorder="1" applyAlignment="1">
      <alignment horizontal="center" vertical="center" wrapText="1"/>
    </xf>
    <xf numFmtId="0" fontId="17" fillId="10" borderId="20" xfId="0" applyFont="1" applyFill="1" applyBorder="1" applyAlignment="1">
      <alignment horizontal="center" vertical="center"/>
    </xf>
    <xf numFmtId="0" fontId="17" fillId="10" borderId="38" xfId="0" applyFont="1" applyFill="1" applyBorder="1" applyAlignment="1">
      <alignment horizontal="center" vertical="center"/>
    </xf>
    <xf numFmtId="0" fontId="17" fillId="10" borderId="0" xfId="0" applyFont="1" applyFill="1" applyAlignment="1">
      <alignment horizontal="center" vertical="center"/>
    </xf>
    <xf numFmtId="0" fontId="17" fillId="10" borderId="39" xfId="0" applyFont="1" applyFill="1" applyBorder="1" applyAlignment="1">
      <alignment horizontal="center" vertical="center"/>
    </xf>
    <xf numFmtId="0" fontId="17" fillId="10" borderId="19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right" vertical="center"/>
    </xf>
    <xf numFmtId="164" fontId="10" fillId="0" borderId="9" xfId="0" applyNumberFormat="1" applyFont="1" applyBorder="1" applyAlignment="1" applyProtection="1">
      <alignment horizontal="center" vertical="center" wrapText="1"/>
      <protection locked="0"/>
    </xf>
    <xf numFmtId="164" fontId="10" fillId="0" borderId="10" xfId="0" applyNumberFormat="1" applyFont="1" applyBorder="1" applyAlignment="1" applyProtection="1">
      <alignment horizontal="center" vertical="center" wrapText="1"/>
      <protection locked="0"/>
    </xf>
    <xf numFmtId="164" fontId="10" fillId="0" borderId="32" xfId="0" applyNumberFormat="1" applyFont="1" applyBorder="1" applyAlignment="1" applyProtection="1">
      <alignment horizontal="center" vertical="center" wrapText="1"/>
      <protection locked="0"/>
    </xf>
    <xf numFmtId="0" fontId="10" fillId="0" borderId="42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167" fontId="10" fillId="0" borderId="17" xfId="0" applyNumberFormat="1" applyFont="1" applyBorder="1" applyAlignment="1" applyProtection="1">
      <alignment horizontal="center" vertical="center" wrapText="1"/>
      <protection locked="0"/>
    </xf>
    <xf numFmtId="167" fontId="10" fillId="0" borderId="18" xfId="0" applyNumberFormat="1" applyFont="1" applyBorder="1" applyAlignment="1" applyProtection="1">
      <alignment horizontal="center" vertical="center" wrapText="1"/>
      <protection locked="0"/>
    </xf>
    <xf numFmtId="167" fontId="10" fillId="0" borderId="24" xfId="0" applyNumberFormat="1" applyFont="1" applyBorder="1" applyAlignment="1" applyProtection="1">
      <alignment horizontal="center" vertical="center" wrapText="1"/>
      <protection locked="0"/>
    </xf>
    <xf numFmtId="0" fontId="3" fillId="10" borderId="37" xfId="0" applyFont="1" applyFill="1" applyBorder="1" applyAlignment="1">
      <alignment horizontal="right" vertical="center"/>
    </xf>
    <xf numFmtId="0" fontId="3" fillId="10" borderId="1" xfId="0" applyFont="1" applyFill="1" applyBorder="1" applyAlignment="1">
      <alignment horizontal="right" vertical="center" wrapText="1"/>
    </xf>
    <xf numFmtId="0" fontId="2" fillId="10" borderId="1" xfId="0" applyFont="1" applyFill="1" applyBorder="1" applyAlignment="1">
      <alignment horizontal="right" vertical="center"/>
    </xf>
    <xf numFmtId="0" fontId="10" fillId="0" borderId="40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3" fontId="16" fillId="0" borderId="0" xfId="0" applyNumberFormat="1" applyFont="1" applyAlignment="1">
      <alignment horizontal="center" vertical="center"/>
    </xf>
    <xf numFmtId="3" fontId="16" fillId="0" borderId="41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right" vertical="center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</cellXfs>
  <cellStyles count="4">
    <cellStyle name="40% - 1. jelölőszín" xfId="1" builtinId="31"/>
    <cellStyle name="Normál" xfId="0" builtinId="0"/>
    <cellStyle name="Rossz" xfId="3" builtinId="27"/>
    <cellStyle name="Százalék" xfId="2" builtinId="5"/>
  </cellStyles>
  <dxfs count="48">
    <dxf>
      <font>
        <color rgb="FF0070C0"/>
      </font>
      <fill>
        <patternFill>
          <bgColor rgb="FFFFC7CE"/>
        </patternFill>
      </fill>
    </dxf>
    <dxf>
      <font>
        <color rgb="FF0070C0"/>
      </font>
      <fill>
        <patternFill>
          <bgColor rgb="FFFFC7CE"/>
        </patternFill>
      </fill>
    </dxf>
    <dxf>
      <font>
        <color rgb="FF0070C0"/>
      </font>
      <fill>
        <patternFill>
          <bgColor rgb="FFFFC7CE"/>
        </patternFill>
      </fill>
    </dxf>
    <dxf>
      <font>
        <color rgb="FF0070C0"/>
      </font>
      <fill>
        <patternFill>
          <bgColor rgb="FFFFC7CE"/>
        </patternFill>
      </fill>
    </dxf>
    <dxf>
      <font>
        <color rgb="FF0070C0"/>
      </font>
      <fill>
        <patternFill>
          <bgColor rgb="FFFFC7CE"/>
        </patternFill>
      </fill>
    </dxf>
    <dxf>
      <font>
        <color rgb="FF0070C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FF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FF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  <color rgb="FF9C0006"/>
      <color rgb="FFD9E1F2"/>
      <color rgb="FFFFFFFF"/>
      <color rgb="FFFF5050"/>
      <color rgb="FFE494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295920</xdr:colOff>
      <xdr:row>5</xdr:row>
      <xdr:rowOff>95629</xdr:rowOff>
    </xdr:from>
    <xdr:to>
      <xdr:col>12</xdr:col>
      <xdr:colOff>650070</xdr:colOff>
      <xdr:row>11</xdr:row>
      <xdr:rowOff>130175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43B4CD98-26BF-414F-81A4-B18B4CFCE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63845" y="1229104"/>
          <a:ext cx="2811600" cy="11584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8D1DB-8932-42F2-B8D8-E5A1AF5CF97F}">
  <sheetPr>
    <pageSetUpPr fitToPage="1"/>
  </sheetPr>
  <dimension ref="A1:BV199"/>
  <sheetViews>
    <sheetView showGridLines="0" tabSelected="1" zoomScale="85" zoomScaleNormal="85" workbookViewId="0">
      <selection activeCell="H17" sqref="H17"/>
    </sheetView>
  </sheetViews>
  <sheetFormatPr defaultColWidth="8.7265625" defaultRowHeight="14.5" x14ac:dyDescent="0.35"/>
  <cols>
    <col min="1" max="1" width="11" style="5" customWidth="1"/>
    <col min="2" max="2" width="14.453125" style="5" customWidth="1"/>
    <col min="3" max="3" width="22.81640625" style="6" customWidth="1"/>
    <col min="4" max="4" width="11.81640625" style="1" customWidth="1"/>
    <col min="5" max="5" width="17.26953125" style="1" customWidth="1"/>
    <col min="6" max="6" width="14.1796875" style="1" customWidth="1"/>
    <col min="7" max="7" width="17.6328125" style="1" customWidth="1"/>
    <col min="8" max="8" width="16.54296875" style="1" customWidth="1"/>
    <col min="9" max="9" width="20.26953125" style="1" customWidth="1"/>
    <col min="10" max="12" width="11.7265625" style="1" customWidth="1"/>
    <col min="13" max="13" width="13.81640625" style="1" customWidth="1"/>
    <col min="14" max="14" width="0.1796875" style="1" customWidth="1"/>
    <col min="15" max="15" width="26.1796875" style="1" customWidth="1"/>
    <col min="16" max="16" width="28.453125" style="1" bestFit="1" customWidth="1"/>
    <col min="17" max="17" width="8.7265625" style="1"/>
    <col min="18" max="18" width="10.7265625" style="1" bestFit="1" customWidth="1"/>
    <col min="19" max="19" width="8.7265625" style="1"/>
    <col min="20" max="20" width="12.81640625" style="1" customWidth="1"/>
    <col min="21" max="25" width="8.7265625" style="1"/>
    <col min="26" max="26" width="14.26953125" style="1" hidden="1" customWidth="1"/>
    <col min="27" max="27" width="12.81640625" style="1" hidden="1" customWidth="1"/>
    <col min="28" max="28" width="13.81640625" style="1" hidden="1" customWidth="1"/>
    <col min="29" max="29" width="13.1796875" style="1" hidden="1" customWidth="1"/>
    <col min="30" max="30" width="13.26953125" style="1" hidden="1" customWidth="1"/>
    <col min="31" max="31" width="10.81640625" style="1" hidden="1" customWidth="1"/>
    <col min="32" max="33" width="0" style="1" hidden="1" customWidth="1"/>
    <col min="34" max="34" width="13.7265625" style="1" hidden="1" customWidth="1"/>
    <col min="35" max="16384" width="8.7265625" style="1"/>
  </cols>
  <sheetData>
    <row r="1" spans="1:37" ht="27.65" customHeight="1" x14ac:dyDescent="0.35">
      <c r="A1" s="141" t="s">
        <v>0</v>
      </c>
      <c r="B1" s="142"/>
      <c r="C1" s="142"/>
      <c r="D1" s="142"/>
      <c r="E1" s="142"/>
      <c r="F1" s="142"/>
      <c r="G1" s="142"/>
      <c r="H1" s="142"/>
      <c r="I1" s="142"/>
      <c r="J1" s="156" t="s">
        <v>1</v>
      </c>
      <c r="K1" s="156"/>
      <c r="L1" s="156"/>
      <c r="M1" s="104">
        <f>M51</f>
        <v>0</v>
      </c>
      <c r="N1" s="60"/>
    </row>
    <row r="2" spans="1:37" ht="27.65" customHeight="1" x14ac:dyDescent="0.35">
      <c r="A2" s="143"/>
      <c r="B2" s="144"/>
      <c r="C2" s="144"/>
      <c r="D2" s="144"/>
      <c r="E2" s="144"/>
      <c r="F2" s="144"/>
      <c r="G2" s="144"/>
      <c r="H2" s="144"/>
      <c r="I2" s="144"/>
      <c r="J2" s="157" t="s">
        <v>2</v>
      </c>
      <c r="K2" s="157"/>
      <c r="L2" s="157"/>
      <c r="M2" s="109"/>
      <c r="N2" s="60"/>
      <c r="O2" s="63" t="str">
        <f>IF(M2&lt;F63,"FIGYELEM! Az intenzitás meghaladja a Támogatási Szerződés szerinti mértéket!","")</f>
        <v/>
      </c>
    </row>
    <row r="3" spans="1:37" ht="19" customHeight="1" x14ac:dyDescent="0.35">
      <c r="A3" s="143"/>
      <c r="B3" s="144"/>
      <c r="C3" s="144"/>
      <c r="D3" s="144"/>
      <c r="E3" s="144"/>
      <c r="F3" s="144"/>
      <c r="G3" s="144"/>
      <c r="H3" s="144"/>
      <c r="I3" s="144"/>
      <c r="J3" s="158" t="s">
        <v>3</v>
      </c>
      <c r="K3" s="158"/>
      <c r="L3" s="158"/>
      <c r="M3" s="105">
        <f>M2-M1</f>
        <v>0</v>
      </c>
      <c r="N3" s="60"/>
      <c r="O3" s="63" t="str">
        <f>+IF(M3&lt;&gt;0,"FIGYELEM!A támogatott tevékenység minden egyéb forrását köteles a támogatott tevékenységre fordítani!","")</f>
        <v/>
      </c>
      <c r="P3" s="63"/>
    </row>
    <row r="4" spans="1:37" ht="0.65" customHeight="1" thickBot="1" x14ac:dyDescent="0.4">
      <c r="A4" s="145"/>
      <c r="B4" s="146"/>
      <c r="C4" s="146"/>
      <c r="D4" s="146"/>
      <c r="E4" s="146"/>
      <c r="F4" s="146"/>
      <c r="G4" s="146"/>
      <c r="H4" s="146"/>
      <c r="I4" s="146"/>
      <c r="J4" s="147" t="s">
        <v>4</v>
      </c>
      <c r="K4" s="147"/>
      <c r="L4" s="61"/>
      <c r="M4" s="106" t="str">
        <f>IFERROR(ROUNDUP(M2/M3,3),"")</f>
        <v/>
      </c>
      <c r="N4" s="60"/>
    </row>
    <row r="5" spans="1:37" x14ac:dyDescent="0.35">
      <c r="A5" s="159" t="s">
        <v>5</v>
      </c>
      <c r="B5" s="160"/>
      <c r="C5" s="160"/>
      <c r="D5" s="161"/>
      <c r="E5" s="162"/>
      <c r="F5" s="163"/>
      <c r="G5" s="163"/>
      <c r="H5" s="163"/>
      <c r="I5" s="164"/>
      <c r="J5" s="165"/>
      <c r="K5" s="165"/>
      <c r="L5" s="165"/>
      <c r="M5" s="166"/>
      <c r="N5" s="62"/>
    </row>
    <row r="6" spans="1:37" ht="15" thickBot="1" x14ac:dyDescent="0.4">
      <c r="A6" s="151" t="s">
        <v>6</v>
      </c>
      <c r="B6" s="152"/>
      <c r="C6" s="152"/>
      <c r="D6" s="167"/>
      <c r="E6" s="168"/>
      <c r="F6" s="169"/>
      <c r="G6" s="169"/>
      <c r="H6" s="169"/>
      <c r="I6" s="170"/>
      <c r="J6" s="165"/>
      <c r="K6" s="165"/>
      <c r="L6" s="165"/>
      <c r="M6" s="166"/>
      <c r="N6" s="62"/>
      <c r="O6" s="114" t="s">
        <v>68</v>
      </c>
      <c r="P6" s="115"/>
    </row>
    <row r="7" spans="1:37" ht="15" thickBot="1" x14ac:dyDescent="0.4">
      <c r="A7" s="151" t="s">
        <v>7</v>
      </c>
      <c r="B7" s="152" t="s">
        <v>8</v>
      </c>
      <c r="C7" s="152"/>
      <c r="D7" s="152"/>
      <c r="E7" s="40"/>
      <c r="F7" s="169" t="s">
        <v>69</v>
      </c>
      <c r="G7" s="169"/>
      <c r="H7" s="169"/>
      <c r="I7" s="76"/>
      <c r="J7" s="165"/>
      <c r="K7" s="165"/>
      <c r="L7" s="165"/>
      <c r="M7" s="166"/>
      <c r="N7" s="62"/>
      <c r="O7" s="116"/>
      <c r="P7" s="115"/>
    </row>
    <row r="8" spans="1:37" x14ac:dyDescent="0.35">
      <c r="A8" s="151" t="s">
        <v>9</v>
      </c>
      <c r="B8" s="152"/>
      <c r="C8" s="152"/>
      <c r="D8" s="167"/>
      <c r="E8" s="171"/>
      <c r="F8" s="169"/>
      <c r="G8" s="169"/>
      <c r="H8" s="169"/>
      <c r="I8" s="172"/>
      <c r="J8" s="165"/>
      <c r="K8" s="165"/>
      <c r="L8" s="165"/>
      <c r="M8" s="166"/>
      <c r="N8" s="62"/>
      <c r="O8" s="116"/>
      <c r="P8" s="115"/>
    </row>
    <row r="9" spans="1:37" ht="15" thickBot="1" x14ac:dyDescent="0.4">
      <c r="A9" s="151" t="s">
        <v>10</v>
      </c>
      <c r="B9" s="152"/>
      <c r="C9" s="152"/>
      <c r="D9" s="167"/>
      <c r="E9" s="148"/>
      <c r="F9" s="149"/>
      <c r="G9" s="149"/>
      <c r="H9" s="149"/>
      <c r="I9" s="150"/>
      <c r="J9" s="165"/>
      <c r="K9" s="165"/>
      <c r="L9" s="165"/>
      <c r="M9" s="166"/>
      <c r="N9" s="62"/>
      <c r="O9" s="116"/>
      <c r="P9" s="115"/>
    </row>
    <row r="10" spans="1:37" ht="15" thickBot="1" x14ac:dyDescent="0.4">
      <c r="A10" s="151" t="s">
        <v>11</v>
      </c>
      <c r="B10" s="152"/>
      <c r="C10" s="152"/>
      <c r="D10" s="152"/>
      <c r="E10" s="153"/>
      <c r="F10" s="154"/>
      <c r="G10" s="154"/>
      <c r="H10" s="154"/>
      <c r="I10" s="155"/>
      <c r="J10" s="165"/>
      <c r="K10" s="165"/>
      <c r="L10" s="165"/>
      <c r="M10" s="166"/>
      <c r="N10" s="62"/>
      <c r="O10" s="116"/>
      <c r="P10" s="115"/>
    </row>
    <row r="11" spans="1:37" x14ac:dyDescent="0.35">
      <c r="A11" s="151" t="s">
        <v>12</v>
      </c>
      <c r="B11" s="152"/>
      <c r="C11" s="152"/>
      <c r="D11" s="167"/>
      <c r="E11" s="171"/>
      <c r="F11" s="175"/>
      <c r="G11" s="175"/>
      <c r="H11" s="175"/>
      <c r="I11" s="172"/>
      <c r="J11" s="165"/>
      <c r="K11" s="165"/>
      <c r="L11" s="165"/>
      <c r="M11" s="166"/>
      <c r="N11" s="62"/>
    </row>
    <row r="12" spans="1:37" x14ac:dyDescent="0.35">
      <c r="A12" s="151" t="s">
        <v>13</v>
      </c>
      <c r="B12" s="152"/>
      <c r="C12" s="152"/>
      <c r="D12" s="167"/>
      <c r="E12" s="173"/>
      <c r="F12" s="169"/>
      <c r="G12" s="169"/>
      <c r="H12" s="169"/>
      <c r="I12" s="174"/>
      <c r="J12" s="165"/>
      <c r="K12" s="165"/>
      <c r="L12" s="165"/>
      <c r="M12" s="166"/>
      <c r="N12" s="62"/>
    </row>
    <row r="13" spans="1:37" x14ac:dyDescent="0.35">
      <c r="A13" s="151" t="s">
        <v>14</v>
      </c>
      <c r="B13" s="152"/>
      <c r="C13" s="152"/>
      <c r="D13" s="167"/>
      <c r="E13" s="173"/>
      <c r="F13" s="169"/>
      <c r="G13" s="169"/>
      <c r="H13" s="169"/>
      <c r="I13" s="174"/>
      <c r="J13" s="165"/>
      <c r="K13" s="165"/>
      <c r="L13" s="165"/>
      <c r="M13" s="166"/>
      <c r="N13" s="62"/>
    </row>
    <row r="14" spans="1:37" s="7" customFormat="1" ht="30" customHeight="1" x14ac:dyDescent="0.35">
      <c r="A14" s="117" t="s">
        <v>15</v>
      </c>
      <c r="B14" s="118"/>
      <c r="C14" s="118"/>
      <c r="D14" s="118"/>
      <c r="E14" s="118"/>
      <c r="F14" s="118"/>
      <c r="G14" s="118"/>
      <c r="H14" s="118"/>
      <c r="I14" s="118"/>
      <c r="J14" s="119"/>
      <c r="K14" s="119"/>
      <c r="L14" s="119"/>
      <c r="M14" s="120"/>
      <c r="N14" s="77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8" t="s">
        <v>16</v>
      </c>
      <c r="AA14" s="9"/>
      <c r="AB14" s="9"/>
      <c r="AC14" s="10"/>
      <c r="AD14" s="10"/>
      <c r="AE14" s="10"/>
      <c r="AF14" s="10"/>
      <c r="AG14" s="11"/>
      <c r="AH14" s="10"/>
      <c r="AI14" s="10"/>
    </row>
    <row r="15" spans="1:37" s="7" customFormat="1" ht="72.650000000000006" customHeight="1" x14ac:dyDescent="0.35">
      <c r="A15" s="107" t="s">
        <v>17</v>
      </c>
      <c r="B15" s="56" t="s">
        <v>18</v>
      </c>
      <c r="C15" s="55" t="s">
        <v>19</v>
      </c>
      <c r="D15" s="56" t="s">
        <v>20</v>
      </c>
      <c r="E15" s="56" t="s">
        <v>21</v>
      </c>
      <c r="F15" s="56" t="s">
        <v>22</v>
      </c>
      <c r="G15" s="57" t="s">
        <v>71</v>
      </c>
      <c r="H15" s="57" t="s">
        <v>72</v>
      </c>
      <c r="I15" s="57" t="s">
        <v>23</v>
      </c>
      <c r="J15" s="58" t="s">
        <v>24</v>
      </c>
      <c r="K15" s="58" t="s">
        <v>25</v>
      </c>
      <c r="L15" s="58" t="s">
        <v>26</v>
      </c>
      <c r="M15" s="108" t="s">
        <v>27</v>
      </c>
      <c r="N15" s="78" t="s">
        <v>28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2" t="s">
        <v>29</v>
      </c>
      <c r="AA15" s="12" t="s">
        <v>30</v>
      </c>
      <c r="AB15" s="12" t="s">
        <v>31</v>
      </c>
      <c r="AC15" s="13" t="s">
        <v>32</v>
      </c>
      <c r="AD15" s="13" t="s">
        <v>33</v>
      </c>
      <c r="AE15" s="13" t="s">
        <v>34</v>
      </c>
      <c r="AF15" s="13" t="s">
        <v>35</v>
      </c>
      <c r="AG15" s="14" t="s">
        <v>36</v>
      </c>
      <c r="AH15" s="13" t="s">
        <v>37</v>
      </c>
      <c r="AI15" s="10"/>
    </row>
    <row r="16" spans="1:37" s="19" customFormat="1" hidden="1" x14ac:dyDescent="0.35">
      <c r="A16" s="99"/>
      <c r="B16" s="34"/>
      <c r="C16" s="35"/>
      <c r="D16" s="36"/>
      <c r="E16" s="36"/>
      <c r="F16" s="36"/>
      <c r="G16" s="37"/>
      <c r="H16" s="38"/>
      <c r="I16" s="37"/>
      <c r="J16" s="39"/>
      <c r="K16" s="39"/>
      <c r="L16" s="39"/>
      <c r="M16" s="100"/>
      <c r="N16" s="79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6"/>
      <c r="AA16" s="16"/>
      <c r="AB16" s="16"/>
      <c r="AC16" s="17"/>
      <c r="AD16" s="17"/>
      <c r="AE16" s="17"/>
      <c r="AF16" s="17"/>
      <c r="AG16" s="18"/>
      <c r="AH16" s="16"/>
      <c r="AI16" s="16"/>
      <c r="AJ16" s="15"/>
      <c r="AK16" s="7"/>
    </row>
    <row r="17" spans="1:37" s="19" customFormat="1" x14ac:dyDescent="0.35">
      <c r="A17" s="99">
        <f>ROW()-ROW($A$16)</f>
        <v>1</v>
      </c>
      <c r="B17" s="34"/>
      <c r="C17" s="35"/>
      <c r="D17" s="36"/>
      <c r="E17" s="36"/>
      <c r="F17" s="36"/>
      <c r="G17" s="37"/>
      <c r="H17" s="38"/>
      <c r="I17" s="37"/>
      <c r="J17" s="39"/>
      <c r="K17" s="39">
        <v>0</v>
      </c>
      <c r="L17" s="39">
        <f>+J17+K17</f>
        <v>0</v>
      </c>
      <c r="M17" s="100"/>
      <c r="N17" s="79"/>
      <c r="O17" s="1" t="str">
        <f t="shared" ref="O17:O31" si="0">IF(AND($E$8="",$L$51&lt;&gt;0,L17&lt;&gt;0),"Kérjük, töltse ki a fejlécben az 'ÁFA levonási joggal rendelkezik' mezőt!",IF(AND($E$8="igen",M17&gt;J17)=TRUE,"FIGYELEM! ÁFA levonási jog érvényesítése esetén az egyéb forrás valamint a támogatás terhére elszámolni kívánt összeg együtt nem haladhatja meg a számla nettó összegét!",IF(AND(COUNTIF($E$8,"*nem*")&lt;&gt;0,M17&gt;L17)=TRUE,"FIGYELEM! Az egyéb forrás valamint a támogatás terhére elszámolni kívánt összeg együtt nem haladhatja meg a számla bruttó összegét!","")))</f>
        <v/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45" t="str">
        <f t="shared" ref="Z17" si="1">IF(B17="","",IF(AND(D17&gt;=$E$7,D17&lt;=$I$7),"IGEN","NEM"))</f>
        <v/>
      </c>
      <c r="AA17" s="16" t="str">
        <f t="shared" ref="AA17" si="2">IF(B17="","",IF(AND(E17&gt;=$E$7,E17&lt;=$I$7+30),"IGEN","NEM"))</f>
        <v/>
      </c>
      <c r="AB17" s="16" t="str">
        <f t="shared" ref="AB17" si="3">IF(B17="","",IF(AND(F17&gt;=$E$7,F17&lt;=$I$7+30),"IGEN","NEM"))</f>
        <v/>
      </c>
      <c r="AC17" s="17" t="str">
        <f t="shared" ref="AC17" si="4">IF(B17="","",E17-D17)</f>
        <v/>
      </c>
      <c r="AD17" s="17" t="str">
        <f t="shared" ref="AD17" si="5">IF(B17="","",F17-D17)</f>
        <v/>
      </c>
      <c r="AE17" s="17" t="str">
        <f t="shared" ref="AE17" si="6">IF(B17="","",F17-E17)</f>
        <v/>
      </c>
      <c r="AF17" s="17" t="str">
        <f t="shared" ref="AF17" si="7">IF(L17=0,"",L17-J17-K17)</f>
        <v/>
      </c>
      <c r="AG17" s="18" t="str">
        <f t="shared" ref="AG17" si="8">IF(L17=0,"",ROUND(K17/J17,2))</f>
        <v/>
      </c>
      <c r="AH17" s="16" t="str">
        <f>IF(M17="","",IF(AND($E$8="igen",M17&lt;=J17),"IGEN",IF(AND($E$8&lt;&gt;"igen",M17&lt;=L17),"IGEN","NEM")))</f>
        <v/>
      </c>
      <c r="AI17" s="16"/>
      <c r="AK17" s="7"/>
    </row>
    <row r="18" spans="1:37" s="19" customFormat="1" x14ac:dyDescent="0.35">
      <c r="A18" s="101">
        <f t="shared" ref="A18:A31" si="9">ROW()-ROW($A$16)</f>
        <v>2</v>
      </c>
      <c r="B18" s="37"/>
      <c r="C18" s="35"/>
      <c r="D18" s="36"/>
      <c r="E18" s="36"/>
      <c r="F18" s="36"/>
      <c r="G18" s="37"/>
      <c r="H18" s="38"/>
      <c r="I18" s="37"/>
      <c r="J18" s="39"/>
      <c r="K18" s="39"/>
      <c r="L18" s="39">
        <f>+J18+K18</f>
        <v>0</v>
      </c>
      <c r="M18" s="100"/>
      <c r="N18" s="79"/>
      <c r="O18" s="1" t="str">
        <f t="shared" si="0"/>
        <v/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45" t="str">
        <f t="shared" ref="Z18:Z31" si="10">IF(B18="","",IF(AND(D18&gt;=$E$7,D18&lt;=$I$7),"IGEN","NEM"))</f>
        <v/>
      </c>
      <c r="AA18" s="16" t="str">
        <f t="shared" ref="AA18:AA30" si="11">IF(B18="","",IF(AND(E18&gt;=$E$7,E18&lt;=$I$7+30),"IGEN","NEM"))</f>
        <v/>
      </c>
      <c r="AB18" s="16" t="str">
        <f t="shared" ref="AB18:AB31" si="12">IF(B18="","",IF(AND(F18&gt;=$E$7,F18&lt;=$I$7+30),"IGEN","NEM"))</f>
        <v/>
      </c>
      <c r="AC18" s="17" t="str">
        <f t="shared" ref="AC18:AC31" si="13">IF(B18="","",E18-D18)</f>
        <v/>
      </c>
      <c r="AD18" s="17" t="str">
        <f t="shared" ref="AD18:AD31" si="14">IF(B18="","",F18-D18)</f>
        <v/>
      </c>
      <c r="AE18" s="17" t="str">
        <f t="shared" ref="AE18:AE31" si="15">IF(B18="","",F18-E18)</f>
        <v/>
      </c>
      <c r="AF18" s="17" t="str">
        <f t="shared" ref="AF18:AF31" si="16">IF(L18=0,"",L18-J18-K18)</f>
        <v/>
      </c>
      <c r="AG18" s="18" t="str">
        <f t="shared" ref="AG18:AG31" si="17">IF(L18=0,"",ROUND(K18/J18,2))</f>
        <v/>
      </c>
      <c r="AH18" s="16" t="str">
        <f>IF(M18="","",IF(AND($E$8="igen",M18&lt;=J18),"IGEN",IF(AND($E$8&lt;&gt;"igen",M18&lt;=L18),"IGEN","NEM")))</f>
        <v/>
      </c>
      <c r="AI18" s="16"/>
      <c r="AK18" s="7"/>
    </row>
    <row r="19" spans="1:37" s="19" customFormat="1" x14ac:dyDescent="0.35">
      <c r="A19" s="101">
        <f t="shared" si="9"/>
        <v>3</v>
      </c>
      <c r="B19" s="37"/>
      <c r="C19" s="35"/>
      <c r="D19" s="36"/>
      <c r="E19" s="36"/>
      <c r="F19" s="36"/>
      <c r="G19" s="37"/>
      <c r="H19" s="38"/>
      <c r="I19" s="37"/>
      <c r="J19" s="39"/>
      <c r="K19" s="39"/>
      <c r="L19" s="39">
        <f t="shared" ref="L19:L31" si="18">+J19+K19</f>
        <v>0</v>
      </c>
      <c r="M19" s="100"/>
      <c r="N19" s="80"/>
      <c r="O19" s="70" t="str">
        <f t="shared" si="0"/>
        <v/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45" t="str">
        <f t="shared" si="10"/>
        <v/>
      </c>
      <c r="AA19" s="16" t="str">
        <f t="shared" si="11"/>
        <v/>
      </c>
      <c r="AB19" s="16" t="str">
        <f t="shared" si="12"/>
        <v/>
      </c>
      <c r="AC19" s="17" t="str">
        <f t="shared" si="13"/>
        <v/>
      </c>
      <c r="AD19" s="17" t="str">
        <f t="shared" si="14"/>
        <v/>
      </c>
      <c r="AE19" s="17" t="str">
        <f t="shared" si="15"/>
        <v/>
      </c>
      <c r="AF19" s="17" t="str">
        <f t="shared" si="16"/>
        <v/>
      </c>
      <c r="AG19" s="18" t="str">
        <f t="shared" si="17"/>
        <v/>
      </c>
      <c r="AH19" s="16" t="str">
        <f t="shared" ref="AH19:AH31" si="19">IF(M19="","",IF(AND($E$8="igen",M19&lt;=J19),"IGEN",IF(AND($E$8&lt;&gt;"igen",M19&lt;=L19),"IGEN","NEM")))</f>
        <v/>
      </c>
      <c r="AI19" s="16"/>
      <c r="AK19" s="7"/>
    </row>
    <row r="20" spans="1:37" s="19" customFormat="1" x14ac:dyDescent="0.35">
      <c r="A20" s="101">
        <f t="shared" si="9"/>
        <v>4</v>
      </c>
      <c r="B20" s="37"/>
      <c r="C20" s="35"/>
      <c r="D20" s="36"/>
      <c r="E20" s="36"/>
      <c r="F20" s="36"/>
      <c r="G20" s="37"/>
      <c r="H20" s="38"/>
      <c r="I20" s="37"/>
      <c r="J20" s="39"/>
      <c r="K20" s="39"/>
      <c r="L20" s="39">
        <f t="shared" si="18"/>
        <v>0</v>
      </c>
      <c r="M20" s="100"/>
      <c r="N20" s="80"/>
      <c r="O20" s="70" t="str">
        <f t="shared" si="0"/>
        <v/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45" t="str">
        <f t="shared" si="10"/>
        <v/>
      </c>
      <c r="AA20" s="16" t="str">
        <f t="shared" si="11"/>
        <v/>
      </c>
      <c r="AB20" s="16" t="str">
        <f t="shared" si="12"/>
        <v/>
      </c>
      <c r="AC20" s="17" t="str">
        <f t="shared" si="13"/>
        <v/>
      </c>
      <c r="AD20" s="17" t="str">
        <f t="shared" si="14"/>
        <v/>
      </c>
      <c r="AE20" s="17" t="str">
        <f t="shared" si="15"/>
        <v/>
      </c>
      <c r="AF20" s="17" t="str">
        <f t="shared" si="16"/>
        <v/>
      </c>
      <c r="AG20" s="18" t="str">
        <f t="shared" si="17"/>
        <v/>
      </c>
      <c r="AH20" s="16" t="str">
        <f t="shared" si="19"/>
        <v/>
      </c>
      <c r="AI20" s="16"/>
      <c r="AK20" s="7"/>
    </row>
    <row r="21" spans="1:37" s="19" customFormat="1" x14ac:dyDescent="0.35">
      <c r="A21" s="101">
        <f t="shared" si="9"/>
        <v>5</v>
      </c>
      <c r="B21" s="37"/>
      <c r="C21" s="35"/>
      <c r="D21" s="36"/>
      <c r="E21" s="36"/>
      <c r="F21" s="36"/>
      <c r="G21" s="37"/>
      <c r="H21" s="38"/>
      <c r="I21" s="37"/>
      <c r="J21" s="39"/>
      <c r="K21" s="39"/>
      <c r="L21" s="39">
        <f t="shared" si="18"/>
        <v>0</v>
      </c>
      <c r="M21" s="100"/>
      <c r="N21" s="80"/>
      <c r="O21" s="70" t="str">
        <f t="shared" si="0"/>
        <v/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45" t="str">
        <f t="shared" si="10"/>
        <v/>
      </c>
      <c r="AA21" s="16" t="str">
        <f t="shared" si="11"/>
        <v/>
      </c>
      <c r="AB21" s="16" t="str">
        <f t="shared" si="12"/>
        <v/>
      </c>
      <c r="AC21" s="17" t="str">
        <f t="shared" si="13"/>
        <v/>
      </c>
      <c r="AD21" s="17" t="str">
        <f t="shared" si="14"/>
        <v/>
      </c>
      <c r="AE21" s="17" t="str">
        <f t="shared" si="15"/>
        <v/>
      </c>
      <c r="AF21" s="17" t="str">
        <f t="shared" si="16"/>
        <v/>
      </c>
      <c r="AG21" s="18" t="str">
        <f t="shared" si="17"/>
        <v/>
      </c>
      <c r="AH21" s="16" t="str">
        <f t="shared" si="19"/>
        <v/>
      </c>
      <c r="AI21" s="16"/>
      <c r="AK21" s="7"/>
    </row>
    <row r="22" spans="1:37" s="19" customFormat="1" x14ac:dyDescent="0.35">
      <c r="A22" s="101">
        <f t="shared" si="9"/>
        <v>6</v>
      </c>
      <c r="B22" s="37"/>
      <c r="C22" s="35"/>
      <c r="D22" s="36"/>
      <c r="E22" s="36"/>
      <c r="F22" s="36"/>
      <c r="G22" s="37"/>
      <c r="H22" s="38"/>
      <c r="I22" s="37"/>
      <c r="J22" s="39"/>
      <c r="K22" s="39"/>
      <c r="L22" s="39">
        <f t="shared" si="18"/>
        <v>0</v>
      </c>
      <c r="M22" s="100"/>
      <c r="N22" s="79"/>
      <c r="O22" s="1" t="str">
        <f t="shared" si="0"/>
        <v/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45" t="str">
        <f t="shared" si="10"/>
        <v/>
      </c>
      <c r="AA22" s="16" t="str">
        <f t="shared" si="11"/>
        <v/>
      </c>
      <c r="AB22" s="16" t="str">
        <f t="shared" si="12"/>
        <v/>
      </c>
      <c r="AC22" s="17" t="str">
        <f t="shared" si="13"/>
        <v/>
      </c>
      <c r="AD22" s="17" t="str">
        <f t="shared" si="14"/>
        <v/>
      </c>
      <c r="AE22" s="17" t="str">
        <f t="shared" si="15"/>
        <v/>
      </c>
      <c r="AF22" s="17" t="str">
        <f t="shared" si="16"/>
        <v/>
      </c>
      <c r="AG22" s="18" t="str">
        <f t="shared" si="17"/>
        <v/>
      </c>
      <c r="AH22" s="16" t="str">
        <f t="shared" si="19"/>
        <v/>
      </c>
      <c r="AI22" s="16"/>
      <c r="AK22" s="7"/>
    </row>
    <row r="23" spans="1:37" s="19" customFormat="1" x14ac:dyDescent="0.35">
      <c r="A23" s="101">
        <f t="shared" si="9"/>
        <v>7</v>
      </c>
      <c r="B23" s="37"/>
      <c r="C23" s="35"/>
      <c r="D23" s="36"/>
      <c r="E23" s="36"/>
      <c r="F23" s="36"/>
      <c r="G23" s="37"/>
      <c r="H23" s="38"/>
      <c r="I23" s="37"/>
      <c r="J23" s="39"/>
      <c r="K23" s="39"/>
      <c r="L23" s="39">
        <f t="shared" si="18"/>
        <v>0</v>
      </c>
      <c r="M23" s="100"/>
      <c r="N23" s="79"/>
      <c r="O23" s="1" t="str">
        <f t="shared" si="0"/>
        <v/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45" t="str">
        <f t="shared" si="10"/>
        <v/>
      </c>
      <c r="AA23" s="16" t="str">
        <f t="shared" si="11"/>
        <v/>
      </c>
      <c r="AB23" s="16" t="str">
        <f t="shared" si="12"/>
        <v/>
      </c>
      <c r="AC23" s="17" t="str">
        <f t="shared" si="13"/>
        <v/>
      </c>
      <c r="AD23" s="17" t="str">
        <f t="shared" si="14"/>
        <v/>
      </c>
      <c r="AE23" s="17" t="str">
        <f t="shared" si="15"/>
        <v/>
      </c>
      <c r="AF23" s="17" t="str">
        <f t="shared" si="16"/>
        <v/>
      </c>
      <c r="AG23" s="18" t="str">
        <f t="shared" si="17"/>
        <v/>
      </c>
      <c r="AH23" s="16" t="str">
        <f t="shared" si="19"/>
        <v/>
      </c>
      <c r="AI23" s="16"/>
      <c r="AK23" s="7"/>
    </row>
    <row r="24" spans="1:37" s="19" customFormat="1" x14ac:dyDescent="0.35">
      <c r="A24" s="101">
        <f t="shared" si="9"/>
        <v>8</v>
      </c>
      <c r="B24" s="37"/>
      <c r="C24" s="35"/>
      <c r="D24" s="36"/>
      <c r="E24" s="36"/>
      <c r="F24" s="36"/>
      <c r="G24" s="37"/>
      <c r="H24" s="38"/>
      <c r="I24" s="37"/>
      <c r="J24" s="39"/>
      <c r="K24" s="39"/>
      <c r="L24" s="39">
        <f t="shared" si="18"/>
        <v>0</v>
      </c>
      <c r="M24" s="100"/>
      <c r="N24" s="79"/>
      <c r="O24" s="1" t="str">
        <f t="shared" si="0"/>
        <v/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45" t="str">
        <f t="shared" si="10"/>
        <v/>
      </c>
      <c r="AA24" s="16" t="str">
        <f t="shared" si="11"/>
        <v/>
      </c>
      <c r="AB24" s="16" t="str">
        <f t="shared" si="12"/>
        <v/>
      </c>
      <c r="AC24" s="17" t="str">
        <f t="shared" si="13"/>
        <v/>
      </c>
      <c r="AD24" s="17" t="str">
        <f t="shared" si="14"/>
        <v/>
      </c>
      <c r="AE24" s="17" t="str">
        <f t="shared" si="15"/>
        <v/>
      </c>
      <c r="AF24" s="17" t="str">
        <f t="shared" si="16"/>
        <v/>
      </c>
      <c r="AG24" s="18" t="str">
        <f t="shared" si="17"/>
        <v/>
      </c>
      <c r="AH24" s="16" t="str">
        <f t="shared" si="19"/>
        <v/>
      </c>
      <c r="AI24" s="16"/>
      <c r="AK24" s="7"/>
    </row>
    <row r="25" spans="1:37" s="19" customFormat="1" x14ac:dyDescent="0.35">
      <c r="A25" s="101">
        <f t="shared" si="9"/>
        <v>9</v>
      </c>
      <c r="B25" s="37"/>
      <c r="C25" s="35"/>
      <c r="D25" s="36"/>
      <c r="E25" s="36"/>
      <c r="F25" s="36"/>
      <c r="G25" s="37"/>
      <c r="H25" s="38"/>
      <c r="I25" s="37"/>
      <c r="J25" s="39"/>
      <c r="K25" s="39"/>
      <c r="L25" s="39">
        <f t="shared" si="18"/>
        <v>0</v>
      </c>
      <c r="M25" s="100"/>
      <c r="N25" s="79"/>
      <c r="O25" s="1" t="str">
        <f t="shared" si="0"/>
        <v/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45" t="str">
        <f t="shared" si="10"/>
        <v/>
      </c>
      <c r="AA25" s="16" t="str">
        <f t="shared" si="11"/>
        <v/>
      </c>
      <c r="AB25" s="16" t="str">
        <f t="shared" si="12"/>
        <v/>
      </c>
      <c r="AC25" s="17" t="str">
        <f t="shared" si="13"/>
        <v/>
      </c>
      <c r="AD25" s="17" t="str">
        <f t="shared" si="14"/>
        <v/>
      </c>
      <c r="AE25" s="17" t="str">
        <f t="shared" si="15"/>
        <v/>
      </c>
      <c r="AF25" s="17" t="str">
        <f t="shared" si="16"/>
        <v/>
      </c>
      <c r="AG25" s="18" t="str">
        <f t="shared" si="17"/>
        <v/>
      </c>
      <c r="AH25" s="16" t="str">
        <f t="shared" si="19"/>
        <v/>
      </c>
      <c r="AI25" s="16"/>
      <c r="AK25" s="7"/>
    </row>
    <row r="26" spans="1:37" s="19" customFormat="1" x14ac:dyDescent="0.35">
      <c r="A26" s="101">
        <f t="shared" si="9"/>
        <v>10</v>
      </c>
      <c r="B26" s="37"/>
      <c r="C26" s="35"/>
      <c r="D26" s="36"/>
      <c r="E26" s="36"/>
      <c r="F26" s="36"/>
      <c r="G26" s="37"/>
      <c r="H26" s="38"/>
      <c r="I26" s="37"/>
      <c r="J26" s="39"/>
      <c r="K26" s="39"/>
      <c r="L26" s="39">
        <f t="shared" si="18"/>
        <v>0</v>
      </c>
      <c r="M26" s="100"/>
      <c r="N26" s="79"/>
      <c r="O26" s="1" t="str">
        <f t="shared" si="0"/>
        <v/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45" t="str">
        <f t="shared" si="10"/>
        <v/>
      </c>
      <c r="AA26" s="16" t="str">
        <f t="shared" si="11"/>
        <v/>
      </c>
      <c r="AB26" s="16" t="str">
        <f t="shared" si="12"/>
        <v/>
      </c>
      <c r="AC26" s="17" t="str">
        <f t="shared" si="13"/>
        <v/>
      </c>
      <c r="AD26" s="17" t="str">
        <f t="shared" si="14"/>
        <v/>
      </c>
      <c r="AE26" s="17" t="str">
        <f t="shared" si="15"/>
        <v/>
      </c>
      <c r="AF26" s="17" t="str">
        <f t="shared" si="16"/>
        <v/>
      </c>
      <c r="AG26" s="18" t="str">
        <f t="shared" si="17"/>
        <v/>
      </c>
      <c r="AH26" s="16" t="str">
        <f t="shared" si="19"/>
        <v/>
      </c>
      <c r="AI26" s="16"/>
      <c r="AK26" s="7"/>
    </row>
    <row r="27" spans="1:37" s="19" customFormat="1" x14ac:dyDescent="0.35">
      <c r="A27" s="101">
        <f t="shared" si="9"/>
        <v>11</v>
      </c>
      <c r="B27" s="37"/>
      <c r="C27" s="35"/>
      <c r="D27" s="36"/>
      <c r="E27" s="36"/>
      <c r="F27" s="36"/>
      <c r="G27" s="37"/>
      <c r="H27" s="38"/>
      <c r="I27" s="37"/>
      <c r="J27" s="39"/>
      <c r="K27" s="39"/>
      <c r="L27" s="39">
        <f t="shared" si="18"/>
        <v>0</v>
      </c>
      <c r="M27" s="100"/>
      <c r="N27" s="79"/>
      <c r="O27" s="1" t="str">
        <f t="shared" si="0"/>
        <v/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45" t="str">
        <f t="shared" si="10"/>
        <v/>
      </c>
      <c r="AA27" s="16" t="str">
        <f t="shared" si="11"/>
        <v/>
      </c>
      <c r="AB27" s="16" t="str">
        <f t="shared" si="12"/>
        <v/>
      </c>
      <c r="AC27" s="17" t="str">
        <f t="shared" si="13"/>
        <v/>
      </c>
      <c r="AD27" s="17" t="str">
        <f t="shared" si="14"/>
        <v/>
      </c>
      <c r="AE27" s="17" t="str">
        <f t="shared" si="15"/>
        <v/>
      </c>
      <c r="AF27" s="17" t="str">
        <f>IF(L27=0,"",L27-J27-K27)</f>
        <v/>
      </c>
      <c r="AG27" s="18" t="str">
        <f t="shared" si="17"/>
        <v/>
      </c>
      <c r="AH27" s="16" t="str">
        <f t="shared" si="19"/>
        <v/>
      </c>
      <c r="AI27" s="16"/>
      <c r="AK27" s="7"/>
    </row>
    <row r="28" spans="1:37" s="19" customFormat="1" x14ac:dyDescent="0.35">
      <c r="A28" s="101">
        <f t="shared" si="9"/>
        <v>12</v>
      </c>
      <c r="B28" s="37"/>
      <c r="C28" s="35"/>
      <c r="D28" s="36"/>
      <c r="E28" s="36"/>
      <c r="F28" s="36"/>
      <c r="G28" s="37"/>
      <c r="H28" s="38"/>
      <c r="I28" s="37"/>
      <c r="J28" s="39"/>
      <c r="K28" s="39"/>
      <c r="L28" s="39">
        <f t="shared" si="18"/>
        <v>0</v>
      </c>
      <c r="M28" s="100"/>
      <c r="N28" s="79"/>
      <c r="O28" s="1" t="str">
        <f t="shared" si="0"/>
        <v/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45"/>
      <c r="AA28" s="16"/>
      <c r="AB28" s="16"/>
      <c r="AC28" s="17"/>
      <c r="AD28" s="17"/>
      <c r="AE28" s="17"/>
      <c r="AF28" s="17"/>
      <c r="AG28" s="18"/>
      <c r="AH28" s="16"/>
      <c r="AI28" s="16"/>
      <c r="AK28" s="7"/>
    </row>
    <row r="29" spans="1:37" s="19" customFormat="1" x14ac:dyDescent="0.35">
      <c r="A29" s="101">
        <f t="shared" si="9"/>
        <v>13</v>
      </c>
      <c r="B29" s="37"/>
      <c r="C29" s="35"/>
      <c r="D29" s="36"/>
      <c r="E29" s="36"/>
      <c r="F29" s="36"/>
      <c r="G29" s="37"/>
      <c r="H29" s="38"/>
      <c r="I29" s="37"/>
      <c r="J29" s="39"/>
      <c r="K29" s="39"/>
      <c r="L29" s="39">
        <f t="shared" si="18"/>
        <v>0</v>
      </c>
      <c r="M29" s="100"/>
      <c r="N29" s="79"/>
      <c r="O29" s="1" t="str">
        <f t="shared" si="0"/>
        <v/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45" t="str">
        <f t="shared" si="10"/>
        <v/>
      </c>
      <c r="AA29" s="16" t="str">
        <f t="shared" si="11"/>
        <v/>
      </c>
      <c r="AB29" s="16" t="str">
        <f t="shared" si="12"/>
        <v/>
      </c>
      <c r="AC29" s="17" t="str">
        <f t="shared" si="13"/>
        <v/>
      </c>
      <c r="AD29" s="17" t="str">
        <f t="shared" si="14"/>
        <v/>
      </c>
      <c r="AE29" s="17" t="str">
        <f t="shared" si="15"/>
        <v/>
      </c>
      <c r="AF29" s="17" t="str">
        <f t="shared" si="16"/>
        <v/>
      </c>
      <c r="AG29" s="18" t="str">
        <f t="shared" si="17"/>
        <v/>
      </c>
      <c r="AH29" s="16" t="str">
        <f t="shared" si="19"/>
        <v/>
      </c>
      <c r="AI29" s="16"/>
      <c r="AK29" s="7"/>
    </row>
    <row r="30" spans="1:37" s="19" customFormat="1" x14ac:dyDescent="0.35">
      <c r="A30" s="101">
        <f t="shared" si="9"/>
        <v>14</v>
      </c>
      <c r="B30" s="37"/>
      <c r="C30" s="35"/>
      <c r="D30" s="36"/>
      <c r="E30" s="36"/>
      <c r="F30" s="36"/>
      <c r="G30" s="37"/>
      <c r="H30" s="38"/>
      <c r="I30" s="37"/>
      <c r="J30" s="39"/>
      <c r="K30" s="39"/>
      <c r="L30" s="39">
        <f t="shared" si="18"/>
        <v>0</v>
      </c>
      <c r="M30" s="100"/>
      <c r="N30" s="79"/>
      <c r="O30" s="1" t="str">
        <f t="shared" si="0"/>
        <v/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45" t="str">
        <f t="shared" si="10"/>
        <v/>
      </c>
      <c r="AA30" s="16" t="str">
        <f t="shared" si="11"/>
        <v/>
      </c>
      <c r="AB30" s="16" t="str">
        <f t="shared" si="12"/>
        <v/>
      </c>
      <c r="AC30" s="17" t="str">
        <f t="shared" si="13"/>
        <v/>
      </c>
      <c r="AD30" s="17" t="str">
        <f t="shared" si="14"/>
        <v/>
      </c>
      <c r="AE30" s="17" t="str">
        <f t="shared" si="15"/>
        <v/>
      </c>
      <c r="AF30" s="17" t="str">
        <f t="shared" si="16"/>
        <v/>
      </c>
      <c r="AG30" s="18" t="str">
        <f t="shared" si="17"/>
        <v/>
      </c>
      <c r="AH30" s="16" t="str">
        <f t="shared" si="19"/>
        <v/>
      </c>
      <c r="AI30" s="16"/>
      <c r="AK30" s="7"/>
    </row>
    <row r="31" spans="1:37" s="19" customFormat="1" x14ac:dyDescent="0.35">
      <c r="A31" s="101">
        <f t="shared" si="9"/>
        <v>15</v>
      </c>
      <c r="B31" s="37"/>
      <c r="C31" s="35"/>
      <c r="D31" s="36"/>
      <c r="E31" s="36"/>
      <c r="F31" s="36"/>
      <c r="G31" s="37"/>
      <c r="H31" s="38"/>
      <c r="I31" s="37"/>
      <c r="J31" s="39"/>
      <c r="K31" s="39"/>
      <c r="L31" s="39">
        <f t="shared" si="18"/>
        <v>0</v>
      </c>
      <c r="M31" s="100"/>
      <c r="N31" s="79"/>
      <c r="O31" s="1" t="str">
        <f t="shared" si="0"/>
        <v/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72" t="str">
        <f t="shared" si="10"/>
        <v/>
      </c>
      <c r="AA31" s="73" t="str">
        <f>IF(B31="","",IF(AND(E31&gt;=$E$7,E31&lt;=$I$7+30),"IGEN","NEM"))</f>
        <v/>
      </c>
      <c r="AB31" s="73" t="str">
        <f t="shared" si="12"/>
        <v/>
      </c>
      <c r="AC31" s="73" t="str">
        <f t="shared" si="13"/>
        <v/>
      </c>
      <c r="AD31" s="73" t="str">
        <f t="shared" si="14"/>
        <v/>
      </c>
      <c r="AE31" s="73" t="str">
        <f t="shared" si="15"/>
        <v/>
      </c>
      <c r="AF31" s="74" t="str">
        <f t="shared" si="16"/>
        <v/>
      </c>
      <c r="AG31" s="75" t="str">
        <f t="shared" si="17"/>
        <v/>
      </c>
      <c r="AH31" s="73" t="str">
        <f t="shared" si="19"/>
        <v/>
      </c>
      <c r="AI31" s="73"/>
      <c r="AK31" s="7"/>
    </row>
    <row r="32" spans="1:37" s="44" customFormat="1" x14ac:dyDescent="0.35">
      <c r="A32" s="125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7"/>
      <c r="N32" s="79"/>
      <c r="O32" s="50"/>
      <c r="P32" s="51"/>
      <c r="Z32" s="45"/>
      <c r="AA32" s="45"/>
      <c r="AB32" s="45"/>
      <c r="AC32" s="46"/>
      <c r="AD32" s="46"/>
      <c r="AE32" s="46"/>
      <c r="AF32" s="46"/>
      <c r="AG32" s="47"/>
      <c r="AH32" s="71"/>
      <c r="AI32" s="71"/>
      <c r="AK32" s="48"/>
    </row>
    <row r="33" spans="1:37" s="44" customFormat="1" ht="15.5" x14ac:dyDescent="0.35">
      <c r="A33" s="117" t="s">
        <v>38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24"/>
      <c r="N33" s="79"/>
      <c r="O33" s="50"/>
      <c r="Z33" s="8" t="s">
        <v>16</v>
      </c>
      <c r="AA33" s="45"/>
      <c r="AB33" s="45"/>
      <c r="AC33" s="46"/>
      <c r="AD33" s="46"/>
      <c r="AE33" s="46"/>
      <c r="AF33" s="46"/>
      <c r="AG33" s="47"/>
      <c r="AH33" s="16"/>
      <c r="AI33" s="16"/>
      <c r="AK33" s="48"/>
    </row>
    <row r="34" spans="1:37" s="44" customFormat="1" ht="73" customHeight="1" x14ac:dyDescent="0.35">
      <c r="A34" s="107" t="s">
        <v>17</v>
      </c>
      <c r="B34" s="56" t="s">
        <v>18</v>
      </c>
      <c r="C34" s="135" t="s">
        <v>39</v>
      </c>
      <c r="D34" s="136"/>
      <c r="E34" s="56" t="s">
        <v>40</v>
      </c>
      <c r="F34" s="137" t="s">
        <v>41</v>
      </c>
      <c r="G34" s="137"/>
      <c r="H34" s="132" t="s">
        <v>42</v>
      </c>
      <c r="I34" s="133"/>
      <c r="J34" s="133"/>
      <c r="K34" s="134"/>
      <c r="L34" s="58" t="s">
        <v>43</v>
      </c>
      <c r="M34" s="108" t="s">
        <v>27</v>
      </c>
      <c r="N34" s="79"/>
      <c r="O34" s="50"/>
      <c r="R34" s="64"/>
      <c r="S34" s="65"/>
      <c r="T34" s="64"/>
      <c r="Z34" s="12" t="s">
        <v>44</v>
      </c>
      <c r="AA34" s="12" t="s">
        <v>45</v>
      </c>
      <c r="AB34" s="45"/>
      <c r="AC34" s="46"/>
      <c r="AD34" s="46"/>
      <c r="AE34" s="46"/>
      <c r="AF34" s="46"/>
      <c r="AG34" s="47"/>
      <c r="AH34" s="16"/>
      <c r="AI34" s="16"/>
      <c r="AK34" s="48"/>
    </row>
    <row r="35" spans="1:37" s="44" customFormat="1" x14ac:dyDescent="0.35">
      <c r="A35" s="99">
        <f>ROW()-ROW($A$34)</f>
        <v>1</v>
      </c>
      <c r="B35" s="37"/>
      <c r="C35" s="111"/>
      <c r="D35" s="111"/>
      <c r="E35" s="36"/>
      <c r="F35" s="112"/>
      <c r="G35" s="112"/>
      <c r="H35" s="113"/>
      <c r="I35" s="113"/>
      <c r="J35" s="113"/>
      <c r="K35" s="113"/>
      <c r="L35" s="39"/>
      <c r="M35" s="100"/>
      <c r="N35" s="79"/>
      <c r="O35" s="41" t="str">
        <f>+IF(M35&gt;L35,"FIGYELEM! A beérkezett összeget nem haladhatja meg a bevételként elszámolni kívánt összeg!","")</f>
        <v/>
      </c>
      <c r="Q35" s="51"/>
      <c r="Z35" s="45" t="str">
        <f>IF(B35="","",IF(AND(E35&gt;=$E$7,E35&lt;=$I$7),"IGEN","NEM"))</f>
        <v/>
      </c>
      <c r="AA35" s="42" t="str">
        <f>IF(M35="","",IF(M35&lt;=L35,"IGEN","NEM"))</f>
        <v/>
      </c>
      <c r="AB35" s="45"/>
      <c r="AC35" s="46"/>
      <c r="AD35" s="46"/>
      <c r="AE35" s="46"/>
      <c r="AF35" s="46"/>
      <c r="AG35" s="47"/>
      <c r="AH35" s="16"/>
      <c r="AI35" s="16"/>
      <c r="AK35" s="48"/>
    </row>
    <row r="36" spans="1:37" s="44" customFormat="1" x14ac:dyDescent="0.35">
      <c r="A36" s="99">
        <f t="shared" ref="A36:A44" si="20">ROW()-ROW($A$34)</f>
        <v>2</v>
      </c>
      <c r="B36" s="37"/>
      <c r="C36" s="111"/>
      <c r="D36" s="111"/>
      <c r="E36" s="36"/>
      <c r="F36" s="112"/>
      <c r="G36" s="112"/>
      <c r="H36" s="113"/>
      <c r="I36" s="113"/>
      <c r="J36" s="113"/>
      <c r="K36" s="113"/>
      <c r="L36" s="39"/>
      <c r="M36" s="100"/>
      <c r="N36" s="79"/>
      <c r="O36" s="41"/>
      <c r="Z36" s="45"/>
      <c r="AA36" s="42" t="str">
        <f>IF(M36="","",IF(M36&lt;=L36,"IGEN","NEM"))</f>
        <v/>
      </c>
      <c r="AB36" s="45"/>
      <c r="AC36" s="46"/>
      <c r="AD36" s="46"/>
      <c r="AE36" s="46"/>
      <c r="AF36" s="46"/>
      <c r="AG36" s="47"/>
      <c r="AH36" s="16"/>
      <c r="AI36" s="16"/>
      <c r="AK36" s="48"/>
    </row>
    <row r="37" spans="1:37" s="44" customFormat="1" x14ac:dyDescent="0.35">
      <c r="A37" s="99">
        <f t="shared" si="20"/>
        <v>3</v>
      </c>
      <c r="B37" s="37"/>
      <c r="C37" s="111"/>
      <c r="D37" s="111"/>
      <c r="E37" s="36"/>
      <c r="F37" s="112"/>
      <c r="G37" s="112"/>
      <c r="H37" s="113"/>
      <c r="I37" s="113"/>
      <c r="J37" s="113"/>
      <c r="K37" s="113"/>
      <c r="L37" s="39"/>
      <c r="M37" s="100"/>
      <c r="N37" s="79"/>
      <c r="O37" s="41"/>
      <c r="Z37" s="45"/>
      <c r="AA37" s="42" t="str">
        <f>IF(M37="","",IF(M37&lt;=L37,"IGEN","NEM"))</f>
        <v/>
      </c>
      <c r="AB37" s="45"/>
      <c r="AC37" s="46"/>
      <c r="AD37" s="46"/>
      <c r="AE37" s="46"/>
      <c r="AF37" s="46"/>
      <c r="AG37" s="47"/>
      <c r="AH37" s="16"/>
      <c r="AI37" s="16"/>
      <c r="AK37" s="48"/>
    </row>
    <row r="38" spans="1:37" s="44" customFormat="1" x14ac:dyDescent="0.35">
      <c r="A38" s="99">
        <f t="shared" si="20"/>
        <v>4</v>
      </c>
      <c r="B38" s="37"/>
      <c r="C38" s="111"/>
      <c r="D38" s="111"/>
      <c r="E38" s="36"/>
      <c r="F38" s="112"/>
      <c r="G38" s="112"/>
      <c r="H38" s="113"/>
      <c r="I38" s="113"/>
      <c r="J38" s="113"/>
      <c r="K38" s="113"/>
      <c r="L38" s="39"/>
      <c r="M38" s="100"/>
      <c r="N38" s="79"/>
      <c r="O38" s="41"/>
      <c r="Z38" s="45"/>
      <c r="AA38" s="42" t="str">
        <f t="shared" ref="AA38:AA46" si="21">IF(M38="","",IF(M38&lt;=L38,"IGEN","NEM"))</f>
        <v/>
      </c>
      <c r="AB38" s="45"/>
      <c r="AC38" s="46"/>
      <c r="AD38" s="46"/>
      <c r="AE38" s="46"/>
      <c r="AF38" s="46"/>
      <c r="AG38" s="47"/>
      <c r="AH38" s="16"/>
      <c r="AI38" s="16"/>
      <c r="AK38" s="48"/>
    </row>
    <row r="39" spans="1:37" s="44" customFormat="1" x14ac:dyDescent="0.35">
      <c r="A39" s="99">
        <f t="shared" si="20"/>
        <v>5</v>
      </c>
      <c r="B39" s="37"/>
      <c r="C39" s="111"/>
      <c r="D39" s="111"/>
      <c r="E39" s="36"/>
      <c r="F39" s="112"/>
      <c r="G39" s="112"/>
      <c r="H39" s="113"/>
      <c r="I39" s="113"/>
      <c r="J39" s="113"/>
      <c r="K39" s="113"/>
      <c r="L39" s="39"/>
      <c r="M39" s="100"/>
      <c r="N39" s="79"/>
      <c r="O39" s="41"/>
      <c r="Z39" s="45"/>
      <c r="AA39" s="42" t="str">
        <f t="shared" si="21"/>
        <v/>
      </c>
      <c r="AB39" s="45"/>
      <c r="AC39" s="46"/>
      <c r="AD39" s="46"/>
      <c r="AE39" s="46"/>
      <c r="AF39" s="46"/>
      <c r="AG39" s="47"/>
      <c r="AH39" s="16"/>
      <c r="AI39" s="16"/>
      <c r="AK39" s="48"/>
    </row>
    <row r="40" spans="1:37" s="44" customFormat="1" x14ac:dyDescent="0.35">
      <c r="A40" s="99">
        <f t="shared" si="20"/>
        <v>6</v>
      </c>
      <c r="B40" s="37"/>
      <c r="C40" s="111"/>
      <c r="D40" s="111"/>
      <c r="E40" s="36"/>
      <c r="F40" s="112"/>
      <c r="G40" s="112"/>
      <c r="H40" s="113"/>
      <c r="I40" s="113"/>
      <c r="J40" s="113"/>
      <c r="K40" s="113"/>
      <c r="L40" s="39"/>
      <c r="M40" s="100"/>
      <c r="N40" s="79"/>
      <c r="O40" s="41"/>
      <c r="Z40" s="45"/>
      <c r="AA40" s="42"/>
      <c r="AB40" s="45"/>
      <c r="AC40" s="46"/>
      <c r="AD40" s="46"/>
      <c r="AE40" s="46"/>
      <c r="AF40" s="46"/>
      <c r="AG40" s="47"/>
      <c r="AH40" s="16"/>
      <c r="AI40" s="16"/>
      <c r="AK40" s="48"/>
    </row>
    <row r="41" spans="1:37" s="44" customFormat="1" x14ac:dyDescent="0.35">
      <c r="A41" s="99">
        <f t="shared" si="20"/>
        <v>7</v>
      </c>
      <c r="B41" s="37"/>
      <c r="C41" s="111"/>
      <c r="D41" s="111"/>
      <c r="E41" s="36"/>
      <c r="F41" s="112"/>
      <c r="G41" s="112"/>
      <c r="H41" s="113"/>
      <c r="I41" s="113"/>
      <c r="J41" s="113"/>
      <c r="K41" s="113"/>
      <c r="L41" s="39"/>
      <c r="M41" s="100"/>
      <c r="N41" s="79"/>
      <c r="O41" s="41"/>
      <c r="Z41" s="45"/>
      <c r="AA41" s="42"/>
      <c r="AB41" s="45"/>
      <c r="AC41" s="46"/>
      <c r="AD41" s="46"/>
      <c r="AE41" s="46"/>
      <c r="AF41" s="46"/>
      <c r="AG41" s="47"/>
      <c r="AH41" s="16"/>
      <c r="AI41" s="16"/>
      <c r="AK41" s="48"/>
    </row>
    <row r="42" spans="1:37" s="44" customFormat="1" x14ac:dyDescent="0.35">
      <c r="A42" s="99">
        <f t="shared" si="20"/>
        <v>8</v>
      </c>
      <c r="B42" s="37"/>
      <c r="C42" s="111"/>
      <c r="D42" s="111"/>
      <c r="E42" s="36"/>
      <c r="F42" s="112"/>
      <c r="G42" s="112"/>
      <c r="H42" s="113"/>
      <c r="I42" s="113"/>
      <c r="J42" s="113"/>
      <c r="K42" s="113"/>
      <c r="L42" s="39"/>
      <c r="M42" s="100"/>
      <c r="N42" s="79"/>
      <c r="O42" s="41"/>
      <c r="Z42" s="45"/>
      <c r="AA42" s="42"/>
      <c r="AB42" s="45"/>
      <c r="AC42" s="46"/>
      <c r="AD42" s="46"/>
      <c r="AE42" s="46"/>
      <c r="AF42" s="46"/>
      <c r="AG42" s="47"/>
      <c r="AH42" s="16"/>
      <c r="AI42" s="16"/>
      <c r="AK42" s="48"/>
    </row>
    <row r="43" spans="1:37" s="44" customFormat="1" x14ac:dyDescent="0.35">
      <c r="A43" s="99">
        <f t="shared" si="20"/>
        <v>9</v>
      </c>
      <c r="B43" s="37"/>
      <c r="C43" s="111"/>
      <c r="D43" s="111"/>
      <c r="E43" s="36"/>
      <c r="F43" s="112"/>
      <c r="G43" s="112"/>
      <c r="H43" s="113"/>
      <c r="I43" s="113"/>
      <c r="J43" s="113"/>
      <c r="K43" s="113"/>
      <c r="L43" s="39"/>
      <c r="M43" s="100"/>
      <c r="N43" s="79"/>
      <c r="O43" s="41"/>
      <c r="Z43" s="45"/>
      <c r="AA43" s="42"/>
      <c r="AB43" s="45"/>
      <c r="AC43" s="46"/>
      <c r="AD43" s="46"/>
      <c r="AE43" s="46"/>
      <c r="AF43" s="46"/>
      <c r="AG43" s="47"/>
      <c r="AH43" s="16"/>
      <c r="AI43" s="16"/>
      <c r="AK43" s="48"/>
    </row>
    <row r="44" spans="1:37" s="44" customFormat="1" x14ac:dyDescent="0.35">
      <c r="A44" s="99">
        <f t="shared" si="20"/>
        <v>10</v>
      </c>
      <c r="B44" s="37"/>
      <c r="C44" s="111"/>
      <c r="D44" s="111"/>
      <c r="E44" s="36"/>
      <c r="F44" s="112"/>
      <c r="G44" s="112"/>
      <c r="H44" s="113"/>
      <c r="I44" s="113"/>
      <c r="J44" s="113"/>
      <c r="K44" s="113"/>
      <c r="L44" s="39"/>
      <c r="M44" s="100"/>
      <c r="N44" s="79"/>
      <c r="O44" s="41"/>
      <c r="Z44" s="45"/>
      <c r="AA44" s="42"/>
      <c r="AB44" s="45"/>
      <c r="AC44" s="46"/>
      <c r="AD44" s="46"/>
      <c r="AE44" s="46"/>
      <c r="AF44" s="46"/>
      <c r="AG44" s="47"/>
      <c r="AH44" s="16"/>
      <c r="AI44" s="16"/>
      <c r="AK44" s="48"/>
    </row>
    <row r="45" spans="1:37" s="44" customFormat="1" x14ac:dyDescent="0.35">
      <c r="A45" s="99">
        <f t="shared" ref="A45:A47" si="22">ROW()-ROW($A$34)</f>
        <v>11</v>
      </c>
      <c r="B45" s="37"/>
      <c r="C45" s="111"/>
      <c r="D45" s="111"/>
      <c r="E45" s="36"/>
      <c r="F45" s="112"/>
      <c r="G45" s="112"/>
      <c r="H45" s="113"/>
      <c r="I45" s="113"/>
      <c r="J45" s="113"/>
      <c r="K45" s="113"/>
      <c r="L45" s="39"/>
      <c r="M45" s="100"/>
      <c r="N45" s="79"/>
      <c r="O45" s="41"/>
      <c r="Z45" s="45"/>
      <c r="AA45" s="42" t="str">
        <f t="shared" si="21"/>
        <v/>
      </c>
      <c r="AB45" s="45"/>
      <c r="AC45" s="46"/>
      <c r="AD45" s="46"/>
      <c r="AE45" s="46"/>
      <c r="AF45" s="46"/>
      <c r="AG45" s="47"/>
      <c r="AH45" s="16"/>
      <c r="AI45" s="16"/>
      <c r="AK45" s="48"/>
    </row>
    <row r="46" spans="1:37" s="44" customFormat="1" x14ac:dyDescent="0.35">
      <c r="A46" s="99">
        <f t="shared" si="22"/>
        <v>12</v>
      </c>
      <c r="B46" s="37"/>
      <c r="C46" s="111"/>
      <c r="D46" s="111"/>
      <c r="E46" s="36"/>
      <c r="F46" s="112"/>
      <c r="G46" s="112"/>
      <c r="H46" s="113"/>
      <c r="I46" s="113"/>
      <c r="J46" s="113"/>
      <c r="K46" s="113"/>
      <c r="L46" s="39"/>
      <c r="M46" s="100"/>
      <c r="N46" s="79"/>
      <c r="O46" s="41"/>
      <c r="Z46" s="45"/>
      <c r="AA46" s="42" t="str">
        <f t="shared" si="21"/>
        <v/>
      </c>
      <c r="AB46" s="45"/>
      <c r="AC46" s="46"/>
      <c r="AD46" s="46"/>
      <c r="AE46" s="46"/>
      <c r="AF46" s="46"/>
      <c r="AG46" s="47"/>
      <c r="AH46" s="16"/>
      <c r="AI46" s="16"/>
      <c r="AK46" s="48"/>
    </row>
    <row r="47" spans="1:37" s="44" customFormat="1" x14ac:dyDescent="0.35">
      <c r="A47" s="99">
        <f t="shared" si="22"/>
        <v>13</v>
      </c>
      <c r="B47" s="37"/>
      <c r="C47" s="111"/>
      <c r="D47" s="111"/>
      <c r="E47" s="36"/>
      <c r="F47" s="112"/>
      <c r="G47" s="112"/>
      <c r="H47" s="113"/>
      <c r="I47" s="113"/>
      <c r="J47" s="113"/>
      <c r="K47" s="113"/>
      <c r="L47" s="39"/>
      <c r="M47" s="100"/>
      <c r="N47" s="79"/>
      <c r="O47" s="41"/>
      <c r="Z47" s="45"/>
      <c r="AA47" s="42" t="str">
        <f>IF(M47="","",IF(M47&lt;=L47,"IGEN","NEM"))</f>
        <v/>
      </c>
      <c r="AB47" s="45"/>
      <c r="AC47" s="46"/>
      <c r="AD47" s="46"/>
      <c r="AE47" s="46"/>
      <c r="AF47" s="46"/>
      <c r="AG47" s="47"/>
      <c r="AH47" s="16"/>
      <c r="AI47" s="16"/>
      <c r="AK47" s="48"/>
    </row>
    <row r="48" spans="1:37" s="44" customFormat="1" x14ac:dyDescent="0.35">
      <c r="A48" s="99">
        <f t="shared" ref="A48:A49" si="23">ROW()-ROW($A$34)</f>
        <v>14</v>
      </c>
      <c r="B48" s="37"/>
      <c r="C48" s="111"/>
      <c r="D48" s="111"/>
      <c r="E48" s="36"/>
      <c r="F48" s="112"/>
      <c r="G48" s="112"/>
      <c r="H48" s="113"/>
      <c r="I48" s="113"/>
      <c r="J48" s="113"/>
      <c r="K48" s="113"/>
      <c r="L48" s="39"/>
      <c r="M48" s="100"/>
      <c r="N48" s="79"/>
      <c r="O48" s="41" t="str">
        <f>+IF(M48&gt;L48,"FIGYELEM! A beérkezett összeget nem haladhatja meg a bevételként elszámolni kívánt összeg!","")</f>
        <v/>
      </c>
      <c r="Z48" s="45" t="str">
        <f t="shared" ref="Z48:Z49" si="24">IF(B48="","",IF(AND(E48&gt;=$E$7,E48&lt;=$I$7),"IGEN","NEM"))</f>
        <v/>
      </c>
      <c r="AA48" s="42" t="str">
        <f>IF(M48="","",IF(M48&lt;=L48,"IGEN","NEM"))</f>
        <v/>
      </c>
      <c r="AB48" s="45"/>
      <c r="AC48" s="46"/>
      <c r="AD48" s="46"/>
      <c r="AE48" s="46"/>
      <c r="AF48" s="46"/>
      <c r="AG48" s="47"/>
      <c r="AH48" s="16"/>
      <c r="AI48" s="16"/>
      <c r="AK48" s="48"/>
    </row>
    <row r="49" spans="1:74" s="44" customFormat="1" x14ac:dyDescent="0.35">
      <c r="A49" s="99">
        <f t="shared" si="23"/>
        <v>15</v>
      </c>
      <c r="B49" s="37"/>
      <c r="C49" s="111"/>
      <c r="D49" s="111"/>
      <c r="E49" s="36"/>
      <c r="F49" s="112"/>
      <c r="G49" s="112"/>
      <c r="H49" s="113"/>
      <c r="I49" s="113"/>
      <c r="J49" s="113"/>
      <c r="K49" s="113"/>
      <c r="L49" s="39"/>
      <c r="M49" s="100"/>
      <c r="N49" s="79"/>
      <c r="O49" s="41" t="str">
        <f>+IF(M49&gt;L49,"FIGYELEM! A beérkezett összeget nem haladhatja meg a bevételként elszámolni kívánt összeg!","")</f>
        <v/>
      </c>
      <c r="Z49" s="45" t="str">
        <f t="shared" si="24"/>
        <v/>
      </c>
      <c r="AA49" s="42" t="str">
        <f>IF(M49="","",IF(M49&lt;=L49,"IGEN","NEM"))</f>
        <v/>
      </c>
      <c r="AB49" s="45"/>
      <c r="AC49" s="46"/>
      <c r="AD49" s="46"/>
      <c r="AE49" s="46"/>
      <c r="AF49" s="46"/>
      <c r="AG49" s="47"/>
      <c r="AH49" s="16"/>
      <c r="AI49" s="16"/>
      <c r="AK49" s="48"/>
    </row>
    <row r="50" spans="1:74" s="25" customFormat="1" ht="15.5" x14ac:dyDescent="0.35">
      <c r="A50" s="121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3"/>
      <c r="N50" s="81"/>
      <c r="O50" s="50"/>
      <c r="P50" s="68"/>
      <c r="Q50" s="20"/>
      <c r="R50" s="20"/>
      <c r="S50" s="20"/>
      <c r="T50" s="20"/>
      <c r="U50" s="20"/>
      <c r="V50" s="20"/>
      <c r="W50" s="20"/>
      <c r="X50" s="20"/>
      <c r="Y50" s="20"/>
      <c r="Z50" s="21"/>
      <c r="AA50" s="21"/>
      <c r="AB50" s="21"/>
      <c r="AC50" s="22"/>
      <c r="AD50" s="22"/>
      <c r="AE50" s="22"/>
      <c r="AF50" s="22"/>
      <c r="AG50" s="23"/>
      <c r="AH50" s="24"/>
      <c r="AI50" s="24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</row>
    <row r="51" spans="1:74" s="27" customFormat="1" ht="16" thickBot="1" x14ac:dyDescent="0.4">
      <c r="A51" s="129"/>
      <c r="B51" s="130"/>
      <c r="C51" s="130"/>
      <c r="D51" s="130"/>
      <c r="E51" s="130"/>
      <c r="F51" s="130"/>
      <c r="G51" s="130"/>
      <c r="H51" s="130"/>
      <c r="I51" s="130"/>
      <c r="J51" s="130"/>
      <c r="K51" s="131"/>
      <c r="L51" s="102">
        <f>SUM(L16:L50)</f>
        <v>0</v>
      </c>
      <c r="M51" s="103">
        <f>SUM(M16:M50)</f>
        <v>0</v>
      </c>
      <c r="N51" s="82"/>
      <c r="O51" s="50"/>
      <c r="P51" s="64"/>
      <c r="Q51" s="64"/>
      <c r="R51" s="64"/>
      <c r="S51" s="64"/>
      <c r="T51" s="64"/>
      <c r="U51" s="64"/>
      <c r="V51" s="64"/>
      <c r="W51" s="64"/>
      <c r="X51" s="64"/>
      <c r="Y51" s="20"/>
      <c r="Z51" s="21"/>
      <c r="AA51" s="21"/>
      <c r="AB51" s="21"/>
      <c r="AC51" s="22"/>
      <c r="AD51" s="22"/>
      <c r="AE51" s="22"/>
      <c r="AF51" s="22"/>
      <c r="AG51" s="23"/>
      <c r="AH51" s="22"/>
      <c r="AI51" s="22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</row>
    <row r="52" spans="1:74" s="27" customFormat="1" ht="15.5" x14ac:dyDescent="0.35">
      <c r="A52" s="83"/>
      <c r="B52" s="83"/>
      <c r="C52" s="84"/>
      <c r="D52" s="83"/>
      <c r="E52" s="83"/>
      <c r="F52" s="83"/>
      <c r="G52" s="85"/>
      <c r="H52" s="85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20"/>
      <c r="Z52" s="21"/>
      <c r="AA52" s="21"/>
      <c r="AB52" s="21"/>
      <c r="AC52" s="22"/>
      <c r="AD52" s="22"/>
      <c r="AE52" s="22"/>
      <c r="AF52" s="22"/>
      <c r="AG52" s="23"/>
      <c r="AH52" s="22"/>
      <c r="AI52" s="22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</row>
    <row r="53" spans="1:74" s="27" customFormat="1" ht="15.5" x14ac:dyDescent="0.35">
      <c r="A53" s="83"/>
      <c r="B53" s="83"/>
      <c r="C53" s="97"/>
      <c r="D53" s="83"/>
      <c r="E53" s="83"/>
      <c r="F53" s="83"/>
      <c r="G53" s="85"/>
      <c r="H53" s="85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20"/>
      <c r="Z53" s="21"/>
      <c r="AA53" s="21"/>
      <c r="AB53" s="21"/>
      <c r="AC53" s="22"/>
      <c r="AD53" s="22"/>
      <c r="AE53" s="22"/>
      <c r="AF53" s="22"/>
      <c r="AG53" s="23"/>
      <c r="AH53" s="22"/>
      <c r="AI53" s="22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</row>
    <row r="54" spans="1:74" s="27" customFormat="1" ht="15.65" customHeight="1" x14ac:dyDescent="0.35">
      <c r="A54" s="83"/>
      <c r="B54" s="83"/>
      <c r="C54" s="138" t="s">
        <v>46</v>
      </c>
      <c r="D54" s="138"/>
      <c r="E54" s="138"/>
      <c r="F54" s="43" t="s">
        <v>47</v>
      </c>
      <c r="G54" s="43" t="s">
        <v>48</v>
      </c>
      <c r="H54" s="59" t="s">
        <v>49</v>
      </c>
      <c r="I54" s="86"/>
      <c r="J54" s="86"/>
      <c r="K54" s="20"/>
      <c r="L54" s="66"/>
      <c r="M54" s="93"/>
      <c r="N54" s="91"/>
      <c r="O54" s="69"/>
      <c r="P54" s="64"/>
      <c r="Q54" s="64"/>
      <c r="R54" s="64"/>
      <c r="S54" s="64"/>
      <c r="T54" s="64"/>
      <c r="U54" s="64"/>
      <c r="V54" s="64"/>
      <c r="W54" s="64"/>
      <c r="X54" s="64"/>
      <c r="Y54" s="21"/>
      <c r="Z54" s="21"/>
      <c r="AA54" s="22"/>
      <c r="AB54" s="22"/>
      <c r="AC54" s="22"/>
      <c r="AD54" s="22"/>
      <c r="AE54" s="23"/>
      <c r="AF54" s="22"/>
      <c r="AG54" s="22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</row>
    <row r="55" spans="1:74" s="27" customFormat="1" ht="15.5" x14ac:dyDescent="0.35">
      <c r="A55" s="83"/>
      <c r="B55" s="83"/>
      <c r="C55" s="128" t="s">
        <v>50</v>
      </c>
      <c r="D55" s="128"/>
      <c r="E55" s="128"/>
      <c r="F55" s="52">
        <f>+E9</f>
        <v>0</v>
      </c>
      <c r="G55" s="96"/>
      <c r="H55" s="53">
        <f>G55-F55</f>
        <v>0</v>
      </c>
      <c r="I55" s="49" t="str">
        <f>+IF(G55&gt;F55,"A tény adat nem haladhatja meg a terv adatot, azaz a támogatás összegét!","")</f>
        <v/>
      </c>
      <c r="J55" s="26"/>
      <c r="K55" s="26"/>
      <c r="L55" s="26"/>
      <c r="M55" s="69"/>
      <c r="N55" s="91"/>
      <c r="O55" s="69"/>
      <c r="P55" s="64"/>
      <c r="Q55" s="64"/>
      <c r="R55" s="64"/>
      <c r="S55" s="64"/>
      <c r="T55" s="64"/>
      <c r="U55" s="64"/>
      <c r="V55" s="64"/>
      <c r="W55" s="64"/>
      <c r="X55" s="64"/>
      <c r="Y55" s="21"/>
      <c r="Z55" s="21"/>
      <c r="AA55" s="22"/>
      <c r="AB55" s="22"/>
      <c r="AC55" s="22"/>
      <c r="AD55" s="22"/>
      <c r="AE55" s="23"/>
      <c r="AF55" s="22"/>
      <c r="AG55" s="22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</row>
    <row r="56" spans="1:74" s="27" customFormat="1" ht="15.5" x14ac:dyDescent="0.35">
      <c r="A56" s="83"/>
      <c r="B56" s="83"/>
      <c r="C56" s="128" t="s">
        <v>51</v>
      </c>
      <c r="D56" s="128">
        <v>0</v>
      </c>
      <c r="E56" s="128"/>
      <c r="F56" s="96"/>
      <c r="G56" s="52">
        <f t="shared" ref="G56:G61" si="25">+SUMIF($B$17:$B$31,C56,$M$17:$M$31)+SUMIF($B$35:$B$49,C56,$M$35:$M$49)</f>
        <v>0</v>
      </c>
      <c r="H56" s="53">
        <f t="shared" ref="H56:H59" si="26">G56-F56</f>
        <v>0</v>
      </c>
      <c r="I56" s="98"/>
      <c r="L56" s="92"/>
      <c r="M56" s="93"/>
      <c r="N56" s="91"/>
      <c r="O56" s="69"/>
      <c r="P56" s="64"/>
      <c r="Q56" s="64"/>
      <c r="R56" s="64"/>
      <c r="S56" s="64"/>
      <c r="T56" s="64"/>
      <c r="U56" s="64"/>
      <c r="V56" s="64"/>
      <c r="W56" s="64"/>
      <c r="X56" s="64"/>
      <c r="Y56" s="21"/>
      <c r="Z56" s="21"/>
      <c r="AA56" s="22"/>
      <c r="AB56" s="22"/>
      <c r="AC56" s="22"/>
      <c r="AD56" s="22"/>
      <c r="AE56" s="23"/>
      <c r="AF56" s="22"/>
      <c r="AG56" s="22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</row>
    <row r="57" spans="1:74" s="27" customFormat="1" ht="15.5" x14ac:dyDescent="0.35">
      <c r="A57" s="83"/>
      <c r="B57" s="83"/>
      <c r="C57" s="128" t="s">
        <v>52</v>
      </c>
      <c r="D57" s="128"/>
      <c r="E57" s="128"/>
      <c r="F57" s="96"/>
      <c r="G57" s="52">
        <f t="shared" si="25"/>
        <v>0</v>
      </c>
      <c r="H57" s="53">
        <f t="shared" si="26"/>
        <v>0</v>
      </c>
      <c r="I57" s="54"/>
      <c r="J57" s="86"/>
      <c r="K57" s="26"/>
      <c r="L57" s="26"/>
      <c r="M57" s="94"/>
      <c r="N57" s="91"/>
      <c r="O57" s="69"/>
      <c r="P57" s="64"/>
      <c r="Q57" s="64"/>
      <c r="R57" s="64"/>
      <c r="S57" s="64"/>
      <c r="T57" s="64"/>
      <c r="U57" s="64"/>
      <c r="V57" s="64"/>
      <c r="W57" s="64"/>
      <c r="X57" s="64"/>
      <c r="Y57" s="21"/>
      <c r="Z57" s="21"/>
      <c r="AA57" s="22"/>
      <c r="AB57" s="22"/>
      <c r="AC57" s="22"/>
      <c r="AD57" s="22"/>
      <c r="AE57" s="23"/>
      <c r="AF57" s="22"/>
      <c r="AG57" s="22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</row>
    <row r="58" spans="1:74" s="27" customFormat="1" ht="15.5" x14ac:dyDescent="0.35">
      <c r="A58" s="83"/>
      <c r="B58" s="83"/>
      <c r="C58" s="128" t="s">
        <v>53</v>
      </c>
      <c r="D58" s="128"/>
      <c r="E58" s="128"/>
      <c r="F58" s="96"/>
      <c r="G58" s="52">
        <f t="shared" si="25"/>
        <v>0</v>
      </c>
      <c r="H58" s="53">
        <f>G58-F58</f>
        <v>0</v>
      </c>
      <c r="I58" s="49"/>
      <c r="J58" s="86"/>
      <c r="K58" s="26"/>
      <c r="L58" s="26"/>
      <c r="M58" s="69"/>
      <c r="N58" s="91"/>
      <c r="O58" s="69"/>
      <c r="P58" s="64"/>
      <c r="Q58" s="64"/>
      <c r="R58" s="64"/>
      <c r="S58" s="64"/>
      <c r="T58" s="64"/>
      <c r="U58" s="64"/>
      <c r="V58" s="64"/>
      <c r="W58" s="64"/>
      <c r="X58" s="64"/>
      <c r="Y58" s="21"/>
      <c r="Z58" s="21"/>
      <c r="AA58" s="22"/>
      <c r="AB58" s="22"/>
      <c r="AC58" s="22"/>
      <c r="AD58" s="22"/>
      <c r="AE58" s="23"/>
      <c r="AF58" s="22"/>
      <c r="AG58" s="22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</row>
    <row r="59" spans="1:74" s="27" customFormat="1" ht="15.5" x14ac:dyDescent="0.35">
      <c r="A59" s="83"/>
      <c r="B59" s="83"/>
      <c r="C59" s="128" t="s">
        <v>54</v>
      </c>
      <c r="D59" s="128"/>
      <c r="E59" s="128"/>
      <c r="F59" s="96"/>
      <c r="G59" s="52">
        <f t="shared" si="25"/>
        <v>0</v>
      </c>
      <c r="H59" s="53">
        <f t="shared" si="26"/>
        <v>0</v>
      </c>
      <c r="I59" s="49"/>
      <c r="J59" s="86"/>
      <c r="K59" s="87"/>
      <c r="L59" s="26"/>
      <c r="M59" s="69"/>
      <c r="N59" s="91"/>
      <c r="O59" s="69"/>
      <c r="P59" s="64"/>
      <c r="Q59" s="64"/>
      <c r="R59" s="64"/>
      <c r="S59" s="64"/>
      <c r="T59" s="64"/>
      <c r="U59" s="64"/>
      <c r="V59" s="64"/>
      <c r="W59" s="64"/>
      <c r="X59" s="64"/>
      <c r="Y59" s="21"/>
      <c r="Z59" s="21"/>
      <c r="AA59" s="22"/>
      <c r="AB59" s="22"/>
      <c r="AC59" s="22"/>
      <c r="AD59" s="22"/>
      <c r="AE59" s="23"/>
      <c r="AF59" s="22"/>
      <c r="AG59" s="22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</row>
    <row r="60" spans="1:74" s="27" customFormat="1" ht="15.5" x14ac:dyDescent="0.35">
      <c r="A60" s="83"/>
      <c r="B60" s="83"/>
      <c r="C60" s="128" t="s">
        <v>55</v>
      </c>
      <c r="D60" s="128"/>
      <c r="E60" s="128"/>
      <c r="F60" s="96"/>
      <c r="G60" s="52">
        <f t="shared" si="25"/>
        <v>0</v>
      </c>
      <c r="H60" s="53">
        <f>G60-F60</f>
        <v>0</v>
      </c>
      <c r="I60" s="49"/>
      <c r="J60" s="86"/>
      <c r="K60" s="87"/>
      <c r="L60" s="26"/>
      <c r="M60" s="69"/>
      <c r="N60" s="91"/>
      <c r="O60" s="69"/>
      <c r="P60" s="64"/>
      <c r="Q60" s="64"/>
      <c r="R60" s="64"/>
      <c r="S60" s="64"/>
      <c r="T60" s="64"/>
      <c r="U60" s="64"/>
      <c r="V60" s="64"/>
      <c r="W60" s="64"/>
      <c r="X60" s="64"/>
      <c r="Y60" s="21"/>
      <c r="Z60" s="21"/>
      <c r="AA60" s="22"/>
      <c r="AB60" s="22"/>
      <c r="AC60" s="22"/>
      <c r="AD60" s="22"/>
      <c r="AE60" s="23"/>
      <c r="AF60" s="22"/>
      <c r="AG60" s="22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</row>
    <row r="61" spans="1:74" s="27" customFormat="1" ht="15.5" x14ac:dyDescent="0.35">
      <c r="A61" s="83"/>
      <c r="B61" s="83"/>
      <c r="C61" s="128" t="s">
        <v>70</v>
      </c>
      <c r="D61" s="128"/>
      <c r="E61" s="128"/>
      <c r="F61" s="96"/>
      <c r="G61" s="52">
        <f t="shared" si="25"/>
        <v>0</v>
      </c>
      <c r="H61" s="53">
        <f>G61-F61</f>
        <v>0</v>
      </c>
      <c r="I61" s="110"/>
      <c r="J61" s="86"/>
      <c r="K61" s="87"/>
      <c r="L61" s="26"/>
      <c r="M61" s="69"/>
      <c r="N61" s="91"/>
      <c r="O61" s="69"/>
      <c r="P61" s="64"/>
      <c r="Q61" s="64"/>
      <c r="R61" s="64"/>
      <c r="S61" s="64"/>
      <c r="T61" s="64"/>
      <c r="U61" s="64"/>
      <c r="V61" s="64"/>
      <c r="W61" s="64"/>
      <c r="X61" s="64"/>
      <c r="Y61" s="21"/>
      <c r="Z61" s="21"/>
      <c r="AA61" s="22"/>
      <c r="AB61" s="22"/>
      <c r="AC61" s="22"/>
      <c r="AD61" s="22"/>
      <c r="AE61" s="23"/>
      <c r="AF61" s="22"/>
      <c r="AG61" s="22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</row>
    <row r="62" spans="1:74" s="27" customFormat="1" ht="15.5" x14ac:dyDescent="0.35">
      <c r="A62" s="83"/>
      <c r="B62" s="83"/>
      <c r="C62" s="138" t="s">
        <v>56</v>
      </c>
      <c r="D62" s="138"/>
      <c r="E62" s="138"/>
      <c r="F62" s="59">
        <f>SUM(F55:F61)</f>
        <v>0</v>
      </c>
      <c r="G62" s="59">
        <f>SUM(G55:G61)</f>
        <v>0</v>
      </c>
      <c r="H62" s="59">
        <f>G62-F62</f>
        <v>0</v>
      </c>
      <c r="I62" s="86"/>
      <c r="J62" s="86"/>
      <c r="K62" s="26"/>
      <c r="L62" s="26"/>
      <c r="M62" s="69"/>
      <c r="N62" s="91"/>
      <c r="O62" s="69"/>
      <c r="P62" s="64"/>
      <c r="Q62" s="64"/>
      <c r="R62" s="64"/>
      <c r="S62" s="64"/>
      <c r="T62" s="64"/>
      <c r="U62" s="64"/>
      <c r="V62" s="64"/>
      <c r="W62" s="64"/>
      <c r="X62" s="64"/>
      <c r="Y62" s="21"/>
      <c r="Z62" s="21"/>
      <c r="AA62" s="22"/>
      <c r="AB62" s="22"/>
      <c r="AC62" s="22"/>
      <c r="AD62" s="22"/>
      <c r="AE62" s="23"/>
      <c r="AF62" s="22"/>
      <c r="AG62" s="22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</row>
    <row r="63" spans="1:74" s="27" customFormat="1" ht="15.5" x14ac:dyDescent="0.35">
      <c r="A63" s="83"/>
      <c r="B63" s="83"/>
      <c r="C63" s="138" t="s">
        <v>57</v>
      </c>
      <c r="D63" s="138"/>
      <c r="E63" s="138"/>
      <c r="F63" s="59">
        <f>SUM(F56:F61)</f>
        <v>0</v>
      </c>
      <c r="G63" s="59">
        <f>SUM(G56:G61)</f>
        <v>0</v>
      </c>
      <c r="H63" s="59">
        <f>G63-F63</f>
        <v>0</v>
      </c>
      <c r="I63" s="88"/>
      <c r="J63" s="86"/>
      <c r="K63" s="26"/>
      <c r="L63" s="26"/>
      <c r="M63" s="69"/>
      <c r="N63" s="91"/>
      <c r="O63" s="69"/>
      <c r="P63" s="64"/>
      <c r="Q63" s="64"/>
      <c r="R63" s="64"/>
      <c r="S63" s="64"/>
      <c r="T63" s="64"/>
      <c r="U63" s="64"/>
      <c r="V63" s="64"/>
      <c r="W63" s="64"/>
      <c r="X63" s="64"/>
      <c r="Y63" s="21"/>
      <c r="Z63" s="21"/>
      <c r="AA63" s="22"/>
      <c r="AB63" s="22"/>
      <c r="AC63" s="22"/>
      <c r="AD63" s="22"/>
      <c r="AE63" s="23"/>
      <c r="AF63" s="22"/>
      <c r="AG63" s="22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</row>
    <row r="64" spans="1:74" s="33" customFormat="1" ht="65.150000000000006" customHeight="1" x14ac:dyDescent="0.35">
      <c r="A64" s="140" t="s">
        <v>58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31"/>
      <c r="O64" s="69"/>
      <c r="P64" s="64"/>
      <c r="Q64" s="64"/>
      <c r="R64" s="64"/>
      <c r="S64" s="64"/>
      <c r="T64" s="64"/>
      <c r="U64" s="64"/>
      <c r="V64" s="64"/>
      <c r="W64" s="64"/>
      <c r="X64" s="64"/>
      <c r="Y64" s="20"/>
      <c r="Z64" s="21"/>
      <c r="AA64" s="21"/>
      <c r="AB64" s="21"/>
      <c r="AC64" s="22"/>
      <c r="AD64" s="22"/>
      <c r="AE64" s="22"/>
      <c r="AF64" s="22"/>
      <c r="AG64" s="23"/>
      <c r="AH64" s="22"/>
      <c r="AI64" s="22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</row>
    <row r="65" spans="1:74" s="33" customFormat="1" x14ac:dyDescent="0.35">
      <c r="A65" s="29" t="s">
        <v>59</v>
      </c>
      <c r="B65" s="95"/>
      <c r="C65" s="28"/>
      <c r="D65" s="29"/>
      <c r="E65" s="29"/>
      <c r="F65" s="29"/>
      <c r="G65" s="30"/>
      <c r="H65" s="30"/>
      <c r="I65" s="30"/>
      <c r="J65" s="32"/>
      <c r="K65" s="32"/>
      <c r="L65" s="32"/>
      <c r="M65" s="32"/>
      <c r="N65" s="31"/>
      <c r="O65" s="69"/>
      <c r="P65" s="69"/>
      <c r="Q65" s="67"/>
      <c r="R65" s="20"/>
      <c r="S65" s="20"/>
      <c r="T65" s="20"/>
      <c r="U65" s="20"/>
      <c r="V65" s="20"/>
      <c r="W65" s="20"/>
      <c r="X65" s="20"/>
      <c r="Y65" s="20"/>
      <c r="Z65" s="21"/>
      <c r="AA65" s="21"/>
      <c r="AB65" s="21"/>
      <c r="AC65" s="22"/>
      <c r="AD65" s="22"/>
      <c r="AE65" s="22"/>
      <c r="AF65" s="22"/>
      <c r="AG65" s="23"/>
      <c r="AH65" s="22"/>
      <c r="AI65" s="22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</row>
    <row r="66" spans="1:74" s="33" customFormat="1" x14ac:dyDescent="0.35">
      <c r="A66" s="29"/>
      <c r="B66" s="29"/>
      <c r="C66" s="89"/>
      <c r="D66" s="90"/>
      <c r="E66" s="29"/>
      <c r="F66" s="29"/>
      <c r="G66" s="30"/>
      <c r="H66" s="30"/>
      <c r="I66" s="30"/>
      <c r="J66" s="32"/>
      <c r="K66" s="32"/>
      <c r="L66" s="32"/>
      <c r="M66" s="32"/>
      <c r="N66" s="31"/>
      <c r="O66" s="69"/>
      <c r="P66" s="69"/>
      <c r="Q66" s="67"/>
      <c r="R66" s="20"/>
      <c r="S66" s="20"/>
      <c r="T66" s="20"/>
      <c r="U66" s="20"/>
      <c r="V66" s="20"/>
      <c r="W66" s="20"/>
      <c r="X66" s="20"/>
      <c r="Y66" s="20"/>
      <c r="Z66" s="21"/>
      <c r="AA66" s="21"/>
      <c r="AB66" s="21"/>
      <c r="AC66" s="22"/>
      <c r="AD66" s="22"/>
      <c r="AE66" s="22"/>
      <c r="AF66" s="22"/>
      <c r="AG66" s="23"/>
      <c r="AH66" s="22"/>
      <c r="AI66" s="22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</row>
    <row r="67" spans="1:74" s="33" customFormat="1" x14ac:dyDescent="0.35">
      <c r="A67" s="29"/>
      <c r="B67" s="29"/>
      <c r="C67" s="28"/>
      <c r="D67" s="29"/>
      <c r="E67" s="139" t="s">
        <v>60</v>
      </c>
      <c r="F67" s="139"/>
      <c r="G67" s="139"/>
      <c r="H67" s="139"/>
      <c r="I67" s="30"/>
      <c r="J67" s="32"/>
      <c r="K67" s="32"/>
      <c r="L67" s="32"/>
      <c r="M67" s="32"/>
      <c r="N67" s="32"/>
      <c r="O67" s="32"/>
      <c r="P67" s="32"/>
      <c r="Q67" s="20"/>
      <c r="R67" s="20"/>
      <c r="S67" s="20"/>
      <c r="T67" s="20"/>
      <c r="U67" s="20"/>
      <c r="V67" s="20"/>
      <c r="W67" s="20"/>
      <c r="X67" s="20"/>
      <c r="Y67" s="20"/>
      <c r="Z67" s="21"/>
      <c r="AA67" s="21"/>
      <c r="AB67" s="21"/>
      <c r="AC67" s="22"/>
      <c r="AD67" s="22"/>
      <c r="AE67" s="22"/>
      <c r="AF67" s="22"/>
      <c r="AG67" s="23"/>
      <c r="AH67" s="22"/>
      <c r="AI67" s="22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</row>
    <row r="68" spans="1:74" s="33" customFormat="1" x14ac:dyDescent="0.35">
      <c r="A68" s="29"/>
      <c r="B68" s="29"/>
      <c r="C68" s="28"/>
      <c r="D68" s="29"/>
      <c r="E68" s="139" t="s">
        <v>61</v>
      </c>
      <c r="F68" s="139"/>
      <c r="G68" s="139"/>
      <c r="H68" s="139"/>
      <c r="I68" s="30"/>
      <c r="J68" s="32"/>
      <c r="K68" s="32"/>
      <c r="L68" s="32"/>
      <c r="M68" s="32"/>
      <c r="N68" s="32"/>
      <c r="O68" s="32"/>
      <c r="P68" s="32"/>
      <c r="Q68" s="20"/>
      <c r="R68" s="20"/>
      <c r="S68" s="20"/>
      <c r="T68" s="20"/>
      <c r="U68" s="20"/>
      <c r="V68" s="20"/>
      <c r="W68" s="20"/>
      <c r="X68" s="20"/>
      <c r="Y68" s="20"/>
      <c r="Z68" s="21"/>
      <c r="AA68" s="21"/>
      <c r="AB68" s="21"/>
      <c r="AC68" s="22"/>
      <c r="AD68" s="22"/>
      <c r="AE68" s="22"/>
      <c r="AF68" s="22"/>
      <c r="AG68" s="23"/>
      <c r="AH68" s="22"/>
      <c r="AI68" s="22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</row>
    <row r="69" spans="1:74" ht="21" customHeight="1" x14ac:dyDescent="0.35">
      <c r="A69" s="2"/>
      <c r="B69" s="2"/>
      <c r="C69" s="3"/>
    </row>
    <row r="70" spans="1:74" ht="21" customHeight="1" x14ac:dyDescent="0.35">
      <c r="A70" s="2"/>
      <c r="B70" s="2"/>
      <c r="C70" s="3"/>
    </row>
    <row r="71" spans="1:74" ht="21" customHeight="1" x14ac:dyDescent="0.35">
      <c r="A71" s="2"/>
      <c r="B71" s="2"/>
      <c r="C71" s="3"/>
    </row>
    <row r="72" spans="1:74" ht="21" customHeight="1" x14ac:dyDescent="0.35">
      <c r="A72" s="2"/>
      <c r="B72" s="2"/>
      <c r="C72" s="3"/>
    </row>
    <row r="73" spans="1:74" ht="21" customHeight="1" x14ac:dyDescent="0.35">
      <c r="A73" s="2"/>
      <c r="B73" s="2"/>
      <c r="C73" s="3"/>
    </row>
    <row r="74" spans="1:74" ht="21" customHeight="1" x14ac:dyDescent="0.35">
      <c r="A74" s="2"/>
      <c r="B74" s="2"/>
      <c r="C74" s="3"/>
    </row>
    <row r="75" spans="1:74" ht="21" customHeight="1" x14ac:dyDescent="0.35">
      <c r="A75" s="2"/>
      <c r="B75" s="2"/>
      <c r="C75" s="3"/>
    </row>
    <row r="76" spans="1:74" ht="21" customHeight="1" x14ac:dyDescent="0.35">
      <c r="A76" s="2"/>
      <c r="B76" s="2"/>
      <c r="C76" s="3"/>
    </row>
    <row r="77" spans="1:74" ht="21" customHeight="1" x14ac:dyDescent="0.35">
      <c r="A77" s="2"/>
      <c r="B77" s="2"/>
      <c r="C77" s="3"/>
    </row>
    <row r="78" spans="1:74" ht="21" customHeight="1" x14ac:dyDescent="0.35">
      <c r="A78" s="2"/>
      <c r="B78" s="2"/>
      <c r="C78" s="3"/>
    </row>
    <row r="79" spans="1:74" x14ac:dyDescent="0.35">
      <c r="A79" s="2"/>
      <c r="B79" s="2"/>
      <c r="C79" s="4"/>
    </row>
    <row r="80" spans="1:74" x14ac:dyDescent="0.35">
      <c r="A80" s="2"/>
      <c r="B80" s="2"/>
      <c r="C80" s="4"/>
    </row>
    <row r="81" spans="1:3" x14ac:dyDescent="0.35">
      <c r="A81" s="2"/>
      <c r="B81" s="2"/>
      <c r="C81" s="4"/>
    </row>
    <row r="82" spans="1:3" x14ac:dyDescent="0.35">
      <c r="A82" s="2"/>
      <c r="B82" s="2"/>
      <c r="C82" s="4"/>
    </row>
    <row r="83" spans="1:3" x14ac:dyDescent="0.35">
      <c r="A83" s="2"/>
      <c r="B83" s="2"/>
      <c r="C83" s="4"/>
    </row>
    <row r="84" spans="1:3" x14ac:dyDescent="0.35">
      <c r="A84" s="2"/>
      <c r="B84" s="2"/>
      <c r="C84" s="4"/>
    </row>
    <row r="85" spans="1:3" x14ac:dyDescent="0.35">
      <c r="A85" s="2"/>
      <c r="B85" s="2"/>
      <c r="C85" s="4"/>
    </row>
    <row r="86" spans="1:3" x14ac:dyDescent="0.35">
      <c r="A86" s="2"/>
      <c r="B86" s="2"/>
      <c r="C86" s="4"/>
    </row>
    <row r="87" spans="1:3" x14ac:dyDescent="0.35">
      <c r="A87" s="2"/>
      <c r="B87" s="2"/>
      <c r="C87" s="4"/>
    </row>
    <row r="88" spans="1:3" x14ac:dyDescent="0.35">
      <c r="A88" s="2"/>
      <c r="B88" s="2"/>
      <c r="C88" s="4"/>
    </row>
    <row r="89" spans="1:3" x14ac:dyDescent="0.35">
      <c r="A89" s="2"/>
      <c r="B89" s="2"/>
      <c r="C89" s="4"/>
    </row>
    <row r="90" spans="1:3" x14ac:dyDescent="0.35">
      <c r="A90" s="2"/>
      <c r="B90" s="2"/>
      <c r="C90" s="4"/>
    </row>
    <row r="91" spans="1:3" x14ac:dyDescent="0.35">
      <c r="A91" s="2"/>
      <c r="B91" s="2"/>
      <c r="C91" s="4"/>
    </row>
    <row r="92" spans="1:3" x14ac:dyDescent="0.35">
      <c r="A92" s="2"/>
      <c r="B92" s="2"/>
      <c r="C92" s="4"/>
    </row>
    <row r="93" spans="1:3" x14ac:dyDescent="0.35">
      <c r="A93" s="2"/>
      <c r="B93" s="2"/>
      <c r="C93" s="4"/>
    </row>
    <row r="94" spans="1:3" x14ac:dyDescent="0.35">
      <c r="A94" s="2"/>
      <c r="B94" s="2"/>
      <c r="C94" s="4"/>
    </row>
    <row r="95" spans="1:3" x14ac:dyDescent="0.35">
      <c r="A95" s="2"/>
      <c r="B95" s="2"/>
      <c r="C95" s="4"/>
    </row>
    <row r="96" spans="1:3" x14ac:dyDescent="0.35">
      <c r="A96" s="2"/>
      <c r="B96" s="2"/>
      <c r="C96" s="4"/>
    </row>
    <row r="97" spans="1:3" x14ac:dyDescent="0.35">
      <c r="A97" s="2"/>
      <c r="B97" s="2"/>
      <c r="C97" s="4"/>
    </row>
    <row r="98" spans="1:3" x14ac:dyDescent="0.35">
      <c r="A98" s="2"/>
      <c r="B98" s="2"/>
      <c r="C98" s="4"/>
    </row>
    <row r="99" spans="1:3" x14ac:dyDescent="0.35">
      <c r="C99" s="4"/>
    </row>
    <row r="100" spans="1:3" x14ac:dyDescent="0.35">
      <c r="C100" s="4"/>
    </row>
    <row r="101" spans="1:3" x14ac:dyDescent="0.35">
      <c r="C101" s="4"/>
    </row>
    <row r="102" spans="1:3" x14ac:dyDescent="0.35">
      <c r="C102" s="4"/>
    </row>
    <row r="103" spans="1:3" x14ac:dyDescent="0.35">
      <c r="C103" s="4"/>
    </row>
    <row r="104" spans="1:3" x14ac:dyDescent="0.35">
      <c r="C104" s="4"/>
    </row>
    <row r="105" spans="1:3" x14ac:dyDescent="0.35">
      <c r="C105" s="4"/>
    </row>
    <row r="106" spans="1:3" x14ac:dyDescent="0.35">
      <c r="C106" s="4"/>
    </row>
    <row r="107" spans="1:3" x14ac:dyDescent="0.35">
      <c r="C107" s="4"/>
    </row>
    <row r="108" spans="1:3" x14ac:dyDescent="0.35">
      <c r="C108" s="4"/>
    </row>
    <row r="109" spans="1:3" x14ac:dyDescent="0.35">
      <c r="C109" s="4"/>
    </row>
    <row r="110" spans="1:3" x14ac:dyDescent="0.35">
      <c r="C110" s="4"/>
    </row>
    <row r="111" spans="1:3" x14ac:dyDescent="0.35">
      <c r="C111" s="4"/>
    </row>
    <row r="112" spans="1:3" x14ac:dyDescent="0.35">
      <c r="C112" s="4"/>
    </row>
    <row r="113" spans="3:3" x14ac:dyDescent="0.35">
      <c r="C113" s="4"/>
    </row>
    <row r="114" spans="3:3" x14ac:dyDescent="0.35">
      <c r="C114" s="4"/>
    </row>
    <row r="115" spans="3:3" x14ac:dyDescent="0.35">
      <c r="C115" s="4"/>
    </row>
    <row r="116" spans="3:3" x14ac:dyDescent="0.35">
      <c r="C116" s="4"/>
    </row>
    <row r="117" spans="3:3" x14ac:dyDescent="0.35">
      <c r="C117" s="4"/>
    </row>
    <row r="118" spans="3:3" x14ac:dyDescent="0.35">
      <c r="C118" s="4"/>
    </row>
    <row r="119" spans="3:3" x14ac:dyDescent="0.35">
      <c r="C119" s="4"/>
    </row>
    <row r="120" spans="3:3" x14ac:dyDescent="0.35">
      <c r="C120" s="4"/>
    </row>
    <row r="121" spans="3:3" x14ac:dyDescent="0.35">
      <c r="C121" s="4"/>
    </row>
    <row r="122" spans="3:3" x14ac:dyDescent="0.35">
      <c r="C122" s="4"/>
    </row>
    <row r="123" spans="3:3" x14ac:dyDescent="0.35">
      <c r="C123" s="4"/>
    </row>
    <row r="124" spans="3:3" x14ac:dyDescent="0.35">
      <c r="C124" s="4"/>
    </row>
    <row r="125" spans="3:3" x14ac:dyDescent="0.35">
      <c r="C125" s="4"/>
    </row>
    <row r="126" spans="3:3" x14ac:dyDescent="0.35">
      <c r="C126" s="4"/>
    </row>
    <row r="127" spans="3:3" x14ac:dyDescent="0.35">
      <c r="C127" s="4"/>
    </row>
    <row r="128" spans="3:3" x14ac:dyDescent="0.35">
      <c r="C128" s="4"/>
    </row>
    <row r="129" spans="3:3" x14ac:dyDescent="0.35">
      <c r="C129" s="4"/>
    </row>
    <row r="130" spans="3:3" x14ac:dyDescent="0.35">
      <c r="C130" s="4"/>
    </row>
    <row r="131" spans="3:3" x14ac:dyDescent="0.35">
      <c r="C131" s="4"/>
    </row>
    <row r="132" spans="3:3" x14ac:dyDescent="0.35">
      <c r="C132" s="4"/>
    </row>
    <row r="133" spans="3:3" x14ac:dyDescent="0.35">
      <c r="C133" s="4"/>
    </row>
    <row r="134" spans="3:3" x14ac:dyDescent="0.35">
      <c r="C134" s="4"/>
    </row>
    <row r="135" spans="3:3" x14ac:dyDescent="0.35">
      <c r="C135" s="4"/>
    </row>
    <row r="136" spans="3:3" x14ac:dyDescent="0.35">
      <c r="C136" s="4"/>
    </row>
    <row r="137" spans="3:3" x14ac:dyDescent="0.35">
      <c r="C137" s="4"/>
    </row>
    <row r="138" spans="3:3" x14ac:dyDescent="0.35">
      <c r="C138" s="4"/>
    </row>
    <row r="139" spans="3:3" x14ac:dyDescent="0.35">
      <c r="C139" s="4"/>
    </row>
    <row r="140" spans="3:3" x14ac:dyDescent="0.35">
      <c r="C140" s="4"/>
    </row>
    <row r="141" spans="3:3" x14ac:dyDescent="0.35">
      <c r="C141" s="4"/>
    </row>
    <row r="142" spans="3:3" x14ac:dyDescent="0.35">
      <c r="C142" s="4"/>
    </row>
    <row r="143" spans="3:3" x14ac:dyDescent="0.35">
      <c r="C143" s="4"/>
    </row>
    <row r="144" spans="3:3" x14ac:dyDescent="0.35">
      <c r="C144" s="4"/>
    </row>
    <row r="145" spans="3:3" x14ac:dyDescent="0.35">
      <c r="C145" s="4"/>
    </row>
    <row r="146" spans="3:3" x14ac:dyDescent="0.35">
      <c r="C146" s="4"/>
    </row>
    <row r="147" spans="3:3" x14ac:dyDescent="0.35">
      <c r="C147" s="4"/>
    </row>
    <row r="148" spans="3:3" x14ac:dyDescent="0.35">
      <c r="C148" s="4"/>
    </row>
    <row r="149" spans="3:3" x14ac:dyDescent="0.35">
      <c r="C149" s="4"/>
    </row>
    <row r="150" spans="3:3" x14ac:dyDescent="0.35">
      <c r="C150" s="4"/>
    </row>
    <row r="151" spans="3:3" x14ac:dyDescent="0.35">
      <c r="C151" s="4"/>
    </row>
    <row r="152" spans="3:3" x14ac:dyDescent="0.35">
      <c r="C152" s="4"/>
    </row>
    <row r="153" spans="3:3" x14ac:dyDescent="0.35">
      <c r="C153" s="4"/>
    </row>
    <row r="154" spans="3:3" x14ac:dyDescent="0.35">
      <c r="C154" s="4"/>
    </row>
    <row r="155" spans="3:3" x14ac:dyDescent="0.35">
      <c r="C155" s="4"/>
    </row>
    <row r="156" spans="3:3" x14ac:dyDescent="0.35">
      <c r="C156" s="4"/>
    </row>
    <row r="157" spans="3:3" x14ac:dyDescent="0.35">
      <c r="C157" s="4"/>
    </row>
    <row r="158" spans="3:3" x14ac:dyDescent="0.35">
      <c r="C158" s="4"/>
    </row>
    <row r="159" spans="3:3" x14ac:dyDescent="0.35">
      <c r="C159" s="4"/>
    </row>
    <row r="160" spans="3:3" x14ac:dyDescent="0.35">
      <c r="C160" s="4"/>
    </row>
    <row r="161" spans="3:3" x14ac:dyDescent="0.35">
      <c r="C161" s="4"/>
    </row>
    <row r="162" spans="3:3" x14ac:dyDescent="0.35">
      <c r="C162" s="4"/>
    </row>
    <row r="163" spans="3:3" x14ac:dyDescent="0.35">
      <c r="C163" s="4"/>
    </row>
    <row r="164" spans="3:3" x14ac:dyDescent="0.35">
      <c r="C164" s="4"/>
    </row>
    <row r="165" spans="3:3" x14ac:dyDescent="0.35">
      <c r="C165" s="4"/>
    </row>
    <row r="166" spans="3:3" x14ac:dyDescent="0.35">
      <c r="C166" s="4"/>
    </row>
    <row r="167" spans="3:3" x14ac:dyDescent="0.35">
      <c r="C167" s="4"/>
    </row>
    <row r="168" spans="3:3" x14ac:dyDescent="0.35">
      <c r="C168" s="4"/>
    </row>
    <row r="169" spans="3:3" x14ac:dyDescent="0.35">
      <c r="C169" s="4"/>
    </row>
    <row r="170" spans="3:3" x14ac:dyDescent="0.35">
      <c r="C170" s="4"/>
    </row>
    <row r="171" spans="3:3" x14ac:dyDescent="0.35">
      <c r="C171" s="4"/>
    </row>
    <row r="172" spans="3:3" x14ac:dyDescent="0.35">
      <c r="C172" s="4"/>
    </row>
    <row r="173" spans="3:3" x14ac:dyDescent="0.35">
      <c r="C173" s="4"/>
    </row>
    <row r="174" spans="3:3" x14ac:dyDescent="0.35">
      <c r="C174" s="4"/>
    </row>
    <row r="175" spans="3:3" x14ac:dyDescent="0.35">
      <c r="C175" s="4"/>
    </row>
    <row r="176" spans="3:3" x14ac:dyDescent="0.35">
      <c r="C176" s="4"/>
    </row>
    <row r="177" spans="3:3" x14ac:dyDescent="0.35">
      <c r="C177" s="4"/>
    </row>
    <row r="178" spans="3:3" x14ac:dyDescent="0.35">
      <c r="C178" s="4"/>
    </row>
    <row r="179" spans="3:3" x14ac:dyDescent="0.35">
      <c r="C179" s="4"/>
    </row>
    <row r="180" spans="3:3" x14ac:dyDescent="0.35">
      <c r="C180" s="4"/>
    </row>
    <row r="181" spans="3:3" x14ac:dyDescent="0.35">
      <c r="C181" s="4"/>
    </row>
    <row r="182" spans="3:3" x14ac:dyDescent="0.35">
      <c r="C182" s="4"/>
    </row>
    <row r="183" spans="3:3" x14ac:dyDescent="0.35">
      <c r="C183" s="4"/>
    </row>
    <row r="184" spans="3:3" x14ac:dyDescent="0.35">
      <c r="C184" s="4"/>
    </row>
    <row r="185" spans="3:3" x14ac:dyDescent="0.35">
      <c r="C185" s="4"/>
    </row>
    <row r="186" spans="3:3" x14ac:dyDescent="0.35">
      <c r="C186" s="4"/>
    </row>
    <row r="187" spans="3:3" x14ac:dyDescent="0.35">
      <c r="C187" s="4"/>
    </row>
    <row r="188" spans="3:3" x14ac:dyDescent="0.35">
      <c r="C188" s="4"/>
    </row>
    <row r="189" spans="3:3" x14ac:dyDescent="0.35">
      <c r="C189" s="4"/>
    </row>
    <row r="190" spans="3:3" x14ac:dyDescent="0.35">
      <c r="C190" s="4"/>
    </row>
    <row r="191" spans="3:3" x14ac:dyDescent="0.35">
      <c r="C191" s="4"/>
    </row>
    <row r="192" spans="3:3" x14ac:dyDescent="0.35">
      <c r="C192" s="4"/>
    </row>
    <row r="193" spans="3:3" x14ac:dyDescent="0.35">
      <c r="C193" s="4"/>
    </row>
    <row r="194" spans="3:3" x14ac:dyDescent="0.35">
      <c r="C194" s="4"/>
    </row>
    <row r="195" spans="3:3" x14ac:dyDescent="0.35">
      <c r="C195" s="4"/>
    </row>
    <row r="196" spans="3:3" x14ac:dyDescent="0.35">
      <c r="C196" s="4"/>
    </row>
    <row r="197" spans="3:3" x14ac:dyDescent="0.35">
      <c r="C197" s="4"/>
    </row>
    <row r="198" spans="3:3" x14ac:dyDescent="0.35">
      <c r="C198" s="4"/>
    </row>
    <row r="199" spans="3:3" x14ac:dyDescent="0.35">
      <c r="C199" s="4"/>
    </row>
  </sheetData>
  <sheetProtection algorithmName="SHA-512" hashValue="o82/w1BcuVQnL36STRH1BZMUiX3uhFrMbTB8u3L8CTO0hjzekC7H66XZS6vSXwPPJBcxd77pWb0WsobuegQ2mw==" saltValue="WJZjYlECFwEmYtK/K1pa6w==" spinCount="100000" sheet="1" formatRows="0" insertRows="0"/>
  <mergeCells count="91">
    <mergeCell ref="E8:I8"/>
    <mergeCell ref="A9:D9"/>
    <mergeCell ref="E13:I13"/>
    <mergeCell ref="A11:D11"/>
    <mergeCell ref="E11:I11"/>
    <mergeCell ref="A12:D12"/>
    <mergeCell ref="E12:I12"/>
    <mergeCell ref="A13:D13"/>
    <mergeCell ref="A1:I4"/>
    <mergeCell ref="J4:K4"/>
    <mergeCell ref="E9:I9"/>
    <mergeCell ref="A10:D10"/>
    <mergeCell ref="E10:I10"/>
    <mergeCell ref="J1:L1"/>
    <mergeCell ref="J2:L2"/>
    <mergeCell ref="J3:L3"/>
    <mergeCell ref="A5:D5"/>
    <mergeCell ref="E5:I5"/>
    <mergeCell ref="J5:M13"/>
    <mergeCell ref="A6:D6"/>
    <mergeCell ref="E6:I6"/>
    <mergeCell ref="A7:D7"/>
    <mergeCell ref="F7:H7"/>
    <mergeCell ref="A8:D8"/>
    <mergeCell ref="E68:H68"/>
    <mergeCell ref="A64:M64"/>
    <mergeCell ref="E67:H67"/>
    <mergeCell ref="C57:E57"/>
    <mergeCell ref="C58:E58"/>
    <mergeCell ref="C59:E59"/>
    <mergeCell ref="C62:E62"/>
    <mergeCell ref="C63:E63"/>
    <mergeCell ref="C60:E60"/>
    <mergeCell ref="C61:E61"/>
    <mergeCell ref="C56:E56"/>
    <mergeCell ref="H34:K34"/>
    <mergeCell ref="H35:K35"/>
    <mergeCell ref="H48:K48"/>
    <mergeCell ref="H49:K49"/>
    <mergeCell ref="C34:D34"/>
    <mergeCell ref="F34:G34"/>
    <mergeCell ref="C35:D35"/>
    <mergeCell ref="C48:D48"/>
    <mergeCell ref="C49:D49"/>
    <mergeCell ref="F35:G35"/>
    <mergeCell ref="C54:E54"/>
    <mergeCell ref="F48:G48"/>
    <mergeCell ref="F49:G49"/>
    <mergeCell ref="C45:D45"/>
    <mergeCell ref="C39:D39"/>
    <mergeCell ref="C55:E55"/>
    <mergeCell ref="F45:G45"/>
    <mergeCell ref="H45:K45"/>
    <mergeCell ref="C46:D46"/>
    <mergeCell ref="F46:G46"/>
    <mergeCell ref="H46:K46"/>
    <mergeCell ref="C47:D47"/>
    <mergeCell ref="F47:G47"/>
    <mergeCell ref="H47:K47"/>
    <mergeCell ref="A51:K51"/>
    <mergeCell ref="O6:P10"/>
    <mergeCell ref="A14:M14"/>
    <mergeCell ref="A50:M50"/>
    <mergeCell ref="A33:M33"/>
    <mergeCell ref="A32:M32"/>
    <mergeCell ref="C36:D36"/>
    <mergeCell ref="F36:G36"/>
    <mergeCell ref="H36:K36"/>
    <mergeCell ref="F39:G39"/>
    <mergeCell ref="H39:K39"/>
    <mergeCell ref="C37:D37"/>
    <mergeCell ref="F37:G37"/>
    <mergeCell ref="H37:K37"/>
    <mergeCell ref="C38:D38"/>
    <mergeCell ref="F38:G38"/>
    <mergeCell ref="H38:K38"/>
    <mergeCell ref="C40:D40"/>
    <mergeCell ref="F40:G40"/>
    <mergeCell ref="H40:K40"/>
    <mergeCell ref="C41:D41"/>
    <mergeCell ref="F41:G41"/>
    <mergeCell ref="H41:K41"/>
    <mergeCell ref="C44:D44"/>
    <mergeCell ref="F44:G44"/>
    <mergeCell ref="H44:K44"/>
    <mergeCell ref="C42:D42"/>
    <mergeCell ref="F42:G42"/>
    <mergeCell ref="H42:K42"/>
    <mergeCell ref="C43:D43"/>
    <mergeCell ref="F43:G43"/>
    <mergeCell ref="H43:K43"/>
  </mergeCells>
  <conditionalFormatting sqref="B17:B31 B35:B49">
    <cfRule type="expression" dxfId="47" priority="46">
      <formula>AND(L17&lt;&gt;0,B17="")</formula>
    </cfRule>
  </conditionalFormatting>
  <conditionalFormatting sqref="C16:C31">
    <cfRule type="expression" dxfId="46" priority="100">
      <formula>AND(L16&lt;&gt;0,C16="")</formula>
    </cfRule>
  </conditionalFormatting>
  <conditionalFormatting sqref="C35:D49">
    <cfRule type="expression" dxfId="45" priority="2">
      <formula>AND(L35&lt;&gt;0,E35="",B35&lt;&gt;"Önerő")</formula>
    </cfRule>
  </conditionalFormatting>
  <conditionalFormatting sqref="D17:D31">
    <cfRule type="expression" dxfId="44" priority="56">
      <formula>AND(D17&lt;&gt;"",D17&lt;$E$7)</formula>
    </cfRule>
    <cfRule type="expression" dxfId="43" priority="16">
      <formula>AND(L17&lt;&gt;0,D17="")</formula>
    </cfRule>
    <cfRule type="expression" dxfId="42" priority="17">
      <formula>AND(ISEVEN(ROW(D17)),$D17="")</formula>
    </cfRule>
    <cfRule type="containsBlanks" dxfId="41" priority="18">
      <formula>LEN(TRIM(D17))=0</formula>
    </cfRule>
    <cfRule type="expression" dxfId="40" priority="19">
      <formula>AND(D17&lt;&gt;"",D17&gt;$I$7)</formula>
    </cfRule>
  </conditionalFormatting>
  <conditionalFormatting sqref="D18">
    <cfRule type="expression" dxfId="39" priority="103">
      <formula>AND($J$18&lt;&gt;0,$D$18="")</formula>
    </cfRule>
  </conditionalFormatting>
  <conditionalFormatting sqref="D25">
    <cfRule type="expression" dxfId="38" priority="168">
      <formula>AND(M31&lt;&gt;0,D31="")</formula>
    </cfRule>
  </conditionalFormatting>
  <conditionalFormatting sqref="D25:D31">
    <cfRule type="expression" dxfId="37" priority="130">
      <formula>AND(M25&lt;&gt;0,D25="")</formula>
    </cfRule>
  </conditionalFormatting>
  <conditionalFormatting sqref="E7">
    <cfRule type="expression" dxfId="36" priority="66">
      <formula>AND($E$7&lt;&gt;"",$I$7&lt;&gt;"",$E$7&gt;=$I$7)</formula>
    </cfRule>
    <cfRule type="expression" dxfId="35" priority="68">
      <formula>IF($E$7&lt;$I$7,"IGAZ","HAMIS")</formula>
    </cfRule>
    <cfRule type="expression" dxfId="34" priority="67">
      <formula>AND($I$7&lt;&gt;"",$E$7="")</formula>
    </cfRule>
  </conditionalFormatting>
  <conditionalFormatting sqref="E17:E31">
    <cfRule type="expression" dxfId="33" priority="13">
      <formula>AND(E17&lt;&gt;"",E17&gt;$I$7+30)</formula>
    </cfRule>
    <cfRule type="expression" dxfId="32" priority="9">
      <formula>AND(L17&lt;&gt;0,E17="")</formula>
    </cfRule>
    <cfRule type="expression" dxfId="31" priority="10">
      <formula>AND(ISEVEN(ROW(E17)),$E17="")</formula>
    </cfRule>
    <cfRule type="containsBlanks" dxfId="30" priority="11">
      <formula>LEN(TRIM(E17))=0</formula>
    </cfRule>
  </conditionalFormatting>
  <conditionalFormatting sqref="E35:E49">
    <cfRule type="expression" dxfId="29" priority="108">
      <formula>AND(L35&lt;&gt;0,E35="",B35&lt;&gt;"Önerő")</formula>
    </cfRule>
    <cfRule type="expression" dxfId="28" priority="171">
      <formula>AND(H35&lt;&gt;0,E35="",B35&lt;&gt;"Önerő")</formula>
    </cfRule>
  </conditionalFormatting>
  <conditionalFormatting sqref="E17:F31">
    <cfRule type="expression" dxfId="27" priority="12">
      <formula>AND(E17&lt;&gt;"",E17&lt;$E$7)</formula>
    </cfRule>
  </conditionalFormatting>
  <conditionalFormatting sqref="E35:F49 A16:M31 L35:M49 A35:C49 H35:H49">
    <cfRule type="expression" dxfId="26" priority="172">
      <formula>ISEVEN(ROW(A16))</formula>
    </cfRule>
  </conditionalFormatting>
  <conditionalFormatting sqref="F17:F31">
    <cfRule type="expression" dxfId="25" priority="6">
      <formula>AND(ISEVEN(ROW(F17)),$F17="")</formula>
    </cfRule>
    <cfRule type="expression" dxfId="24" priority="8">
      <formula>AND(F17&lt;&gt;"",F17&gt;$I$7+30)</formula>
    </cfRule>
    <cfRule type="containsBlanks" priority="7">
      <formula>LEN(TRIM(F17))=0</formula>
    </cfRule>
    <cfRule type="expression" dxfId="23" priority="5">
      <formula>AND(L17&lt;&gt;0,F17="")</formula>
    </cfRule>
  </conditionalFormatting>
  <conditionalFormatting sqref="F55">
    <cfRule type="expression" dxfId="22" priority="47">
      <formula>$F$55&lt;&gt;$E$9</formula>
    </cfRule>
  </conditionalFormatting>
  <conditionalFormatting sqref="F35:G49">
    <cfRule type="expression" dxfId="21" priority="3">
      <formula>AND(L35&lt;&gt;0,F35="",B35&lt;&gt;"Önerő")</formula>
    </cfRule>
  </conditionalFormatting>
  <conditionalFormatting sqref="G16:G31">
    <cfRule type="expression" dxfId="20" priority="97">
      <formula>AND(L16&lt;&gt;0,G16="")</formula>
    </cfRule>
  </conditionalFormatting>
  <conditionalFormatting sqref="G55">
    <cfRule type="expression" dxfId="19" priority="45">
      <formula>$G$55&gt;$F$55</formula>
    </cfRule>
  </conditionalFormatting>
  <conditionalFormatting sqref="H16:H31">
    <cfRule type="expression" dxfId="18" priority="96">
      <formula>AND(L16&lt;&gt;0,H16="")</formula>
    </cfRule>
  </conditionalFormatting>
  <conditionalFormatting sqref="H35:K49">
    <cfRule type="expression" dxfId="17" priority="1">
      <formula>AND(L35&lt;&gt;0,F35="",B35&lt;&gt;"Önerő")</formula>
    </cfRule>
  </conditionalFormatting>
  <conditionalFormatting sqref="I7">
    <cfRule type="expression" dxfId="16" priority="63">
      <formula>AND($E$7&lt;&gt;"",$I$7="")</formula>
    </cfRule>
    <cfRule type="cellIs" dxfId="15" priority="65" operator="lessThanOrEqual">
      <formula>$E$7</formula>
    </cfRule>
    <cfRule type="containsBlanks" dxfId="14" priority="64">
      <formula>LEN(TRIM(I7))=0</formula>
    </cfRule>
  </conditionalFormatting>
  <conditionalFormatting sqref="I16:J31">
    <cfRule type="expression" dxfId="13" priority="95">
      <formula>AND(L16&lt;&gt;0,I16="")</formula>
    </cfRule>
  </conditionalFormatting>
  <conditionalFormatting sqref="K17:K31">
    <cfRule type="expression" dxfId="12" priority="57">
      <formula>AND(L17&lt;&gt;0,K17="")</formula>
    </cfRule>
  </conditionalFormatting>
  <conditionalFormatting sqref="M3">
    <cfRule type="cellIs" dxfId="11" priority="34" operator="notEqual">
      <formula>0</formula>
    </cfRule>
  </conditionalFormatting>
  <conditionalFormatting sqref="M4">
    <cfRule type="cellIs" dxfId="10" priority="61" operator="equal">
      <formula>""</formula>
    </cfRule>
    <cfRule type="cellIs" dxfId="9" priority="62" operator="greaterThan">
      <formula>$E$10</formula>
    </cfRule>
  </conditionalFormatting>
  <conditionalFormatting sqref="M17:M31 M35:M49">
    <cfRule type="expression" dxfId="8" priority="51">
      <formula>AND(L17&lt;&gt;0,M17="")</formula>
    </cfRule>
  </conditionalFormatting>
  <conditionalFormatting sqref="M17:M32">
    <cfRule type="expression" dxfId="7" priority="49">
      <formula>OR(AND($E$8="igen",M17&gt;J17)=TRUE,AND(COUNTIF($E$8,"*nem*")&lt;&gt;0,M17&gt;L17)=TRUE)</formula>
    </cfRule>
  </conditionalFormatting>
  <conditionalFormatting sqref="M35:M49">
    <cfRule type="cellIs" dxfId="6" priority="38" operator="greaterThan">
      <formula>L35</formula>
    </cfRule>
  </conditionalFormatting>
  <conditionalFormatting sqref="Z16:AB32 AH16:AI49 AB34:AB49 Z35:AA49">
    <cfRule type="cellIs" dxfId="5" priority="4" operator="equal">
      <formula>"NEM"</formula>
    </cfRule>
  </conditionalFormatting>
  <conditionalFormatting sqref="AA33:AB33">
    <cfRule type="cellIs" dxfId="4" priority="88" operator="equal">
      <formula>"NEM"</formula>
    </cfRule>
  </conditionalFormatting>
  <conditionalFormatting sqref="AC16:AE30 AC32:AE49">
    <cfRule type="cellIs" dxfId="3" priority="91" operator="lessThan">
      <formula>0</formula>
    </cfRule>
  </conditionalFormatting>
  <conditionalFormatting sqref="AC31:AG31">
    <cfRule type="cellIs" dxfId="2" priority="33" operator="equal">
      <formula>"NEM"</formula>
    </cfRule>
  </conditionalFormatting>
  <conditionalFormatting sqref="AF16:AF30 AF32:AF49">
    <cfRule type="expression" dxfId="1" priority="90">
      <formula>AND(AF16&lt;&gt;"",AF16&lt;&gt;0)</formula>
    </cfRule>
  </conditionalFormatting>
  <conditionalFormatting sqref="AG16:AG30 AG32:AG49">
    <cfRule type="expression" dxfId="0" priority="89">
      <formula>AND(AG16&lt;&gt;"",AG16&lt;&gt;0%,AG16&lt;&gt;27%)</formula>
    </cfRule>
  </conditionalFormatting>
  <dataValidations count="15">
    <dataValidation type="decimal" allowBlank="1" showInputMessage="1" showErrorMessage="1" error="ÁFA levonási jog érvényesítése esetén az egyéb forrás valamint a támogatás terhére elszámolni kívánt összeg együtt nem haladhatja meg a nettó, egyéb esetben a bruttó összeget!" sqref="L16:M16 M17:M32" xr:uid="{6E76D057-E4F1-44AB-B269-6BCB7B757C2F}">
      <formula1>0</formula1>
      <formula2>IF($E$8="igen",I16,K16)</formula2>
    </dataValidation>
    <dataValidation type="decimal" operator="greaterThanOrEqual" allowBlank="1" showInputMessage="1" showErrorMessage="1" error="Ebbe a cellába csak számot írhat!" sqref="J48:K49 J16:K32" xr:uid="{AB99CFAD-78D4-4FAD-B270-027FC15BBEF2}">
      <formula1>0</formula1>
    </dataValidation>
    <dataValidation type="date" allowBlank="1" showInputMessage="1" showErrorMessage="1" error="A teljesítés dátuma a támogatási szerződésben meghatározott tevékenység időtartamán kívül nem eshet!" sqref="D16" xr:uid="{EEDBEF6C-19B2-4EF9-A9CE-5396B3025D95}">
      <formula1>$F$21</formula1>
      <formula2>$J$21</formula2>
    </dataValidation>
    <dataValidation type="date" allowBlank="1" showInputMessage="1" showErrorMessage="1" error="Kérjük az éééé.hh.nn dátumformátumot használja!_x000a_" sqref="E32:F32 E16:F16" xr:uid="{EA9EF861-EBAA-4F22-8502-2F5C4EA7C38E}">
      <formula1>43466</formula1>
      <formula2>45657</formula2>
    </dataValidation>
    <dataValidation type="list" allowBlank="1" showInputMessage="1" showErrorMessage="1" sqref="E8:I8" xr:uid="{05D098E5-51BA-4BE3-BB84-CD973A567E8E}">
      <mc:AlternateContent xmlns:x12ac="http://schemas.microsoft.com/office/spreadsheetml/2011/1/ac" xmlns:mc="http://schemas.openxmlformats.org/markup-compatibility/2006">
        <mc:Choice Requires="x12ac">
          <x12ac:list>igen,nem,"igen, de nem kíván élni vele"</x12ac:list>
        </mc:Choice>
        <mc:Fallback>
          <formula1>"igen,nem,igen, de nem kíván élni vele"</formula1>
        </mc:Fallback>
      </mc:AlternateContent>
    </dataValidation>
    <dataValidation type="date" allowBlank="1" showInputMessage="1" showErrorMessage="1" errorTitle="Hiba" prompt="Dátumformátum (éééé.hh.nn)" sqref="I7 E7" xr:uid="{E36ACF98-C043-40EA-B187-95F4AD78CD4F}">
      <formula1>43466</formula1>
      <formula2>46387</formula2>
    </dataValidation>
    <dataValidation type="whole" operator="greaterThan" allowBlank="1" showInputMessage="1" showErrorMessage="1" errorTitle="Hiba" error="Ebbe a cellába csak számot írhat!" sqref="E9:I9" xr:uid="{75F3D67D-FCB4-467D-B8D0-D281D313B8F7}">
      <formula1>0</formula1>
    </dataValidation>
    <dataValidation type="decimal" operator="greaterThan" allowBlank="1" showInputMessage="1" showErrorMessage="1" errorTitle="Hiba" error="Ebbe a cellába csak számot írhat!" sqref="E10:I10" xr:uid="{5AFB2302-1777-409D-A893-61375B83B340}">
      <formula1>0</formula1>
    </dataValidation>
    <dataValidation type="date" allowBlank="1" showInputMessage="1" showErrorMessage="1" error="A teljesítés dátuma a támogatási szerződésben meghatározott tevékenység időtartamán kívül nem eshet!" sqref="D32" xr:uid="{FEB67C66-AAAC-4F4C-BF78-AF8D3B315FE3}">
      <formula1>$E$7</formula1>
      <formula2>$I$7</formula2>
    </dataValidation>
    <dataValidation operator="equal" allowBlank="1" showInputMessage="1" showErrorMessage="1" sqref="L35:L49 L17:L32" xr:uid="{78077C74-39C1-4FB0-ACC1-8D723D4B2A5B}"/>
    <dataValidation type="custom" allowBlank="1" showInputMessage="1" showErrorMessage="1" error="A tény adat nem haladhatja meg a terv adatot, azaz a támogatás összegét!" sqref="G55" xr:uid="{739D68E0-5226-4850-AEF0-777FCD96CCF8}">
      <formula1>F55&gt;=G55</formula1>
    </dataValidation>
    <dataValidation type="date" allowBlank="1" showInputMessage="1" showErrorMessage="1" error="Egyéb forrás beérkezésének dátuma a Támogatási Szerződésben meghatározott tevékenység időtartama után max. 30 nappal későbbi lehet!" sqref="E35:E49" xr:uid="{95C84DCE-1F9D-4049-9727-FBC8FFDFEAE2}">
      <formula1>$E$7</formula1>
      <formula2>$I$7+30</formula2>
    </dataValidation>
    <dataValidation type="date" allowBlank="1" showInputMessage="1" showErrorMessage="1" error="A számla kifizetésének dátuma a Támogatási Szerződésben meghatározott tevékenység időtartama után max. 30 nappal későbbi lehet!" sqref="F17:F31" xr:uid="{117BA919-080E-40AB-8732-15CE3B4FEDFC}">
      <formula1>$E$7</formula1>
      <formula2>$I$7+30</formula2>
    </dataValidation>
    <dataValidation type="date" allowBlank="1" showInputMessage="1" showErrorMessage="1" error="A teljesítés dátuma a Támogatási Szerződésben meghatározott tevékenység időtartamán kívül nem eshet! " sqref="D17:E31" xr:uid="{5D408C6F-4975-47C8-B77C-DD8846980A22}">
      <formula1>$E$7</formula1>
      <formula2>$I$7</formula2>
    </dataValidation>
    <dataValidation type="whole" allowBlank="1" showInputMessage="1" showErrorMessage="1" error="ddgbd" sqref="G56" xr:uid="{B22A83C6-1874-4354-9195-C6E809DA9753}">
      <formula1>0</formula1>
      <formula2>(M2+G55)/2&gt;G56</formula2>
    </dataValidation>
  </dataValidations>
  <printOptions horizontalCentered="1"/>
  <pageMargins left="0.23622047244094491" right="0.23622047244094491" top="0.19685039370078741" bottom="0.15748031496062992" header="0.31496062992125984" footer="0.31496062992125984"/>
  <pageSetup paperSize="9" scale="50" orientation="portrait" r:id="rId1"/>
  <drawing r:id="rId2"/>
  <legacyDrawing r:id="rId3"/>
  <legacyDrawingHF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E5ED740-43F6-45F5-8F62-1D20E69747A8}">
          <x14:formula1>
            <xm:f>Lista!$A$1:$A$5</xm:f>
          </x14:formula1>
          <xm:sqref>B32</xm:sqref>
        </x14:dataValidation>
        <x14:dataValidation type="list" allowBlank="1" showInputMessage="1" showErrorMessage="1" xr:uid="{244B20A5-4645-4407-9B4D-08E6389F8881}">
          <x14:formula1>
            <xm:f>Lista!$A$1:$A$6</xm:f>
          </x14:formula1>
          <xm:sqref>B35:B49 B17:B31</xm:sqref>
        </x14:dataValidation>
        <x14:dataValidation type="list" allowBlank="1" showInputMessage="1" showErrorMessage="1" xr:uid="{92E84ACA-2FA6-41C2-8F35-0C9EBDC25CA6}">
          <x14:formula1>
            <xm:f>Lista!$A$10:$A$14</xm:f>
          </x14:formula1>
          <xm:sqref>C35:D49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CA6F3-DED0-4CCA-BC8F-4B52E59EE265}">
  <dimension ref="A1:E14"/>
  <sheetViews>
    <sheetView workbookViewId="0">
      <selection activeCell="A7" sqref="A7"/>
    </sheetView>
  </sheetViews>
  <sheetFormatPr defaultRowHeight="14.5" x14ac:dyDescent="0.35"/>
  <cols>
    <col min="1" max="1" width="14.453125" bestFit="1" customWidth="1"/>
  </cols>
  <sheetData>
    <row r="1" spans="1:5" ht="14.5" customHeight="1" x14ac:dyDescent="0.35">
      <c r="A1" s="5" t="s">
        <v>51</v>
      </c>
      <c r="E1" t="s">
        <v>62</v>
      </c>
    </row>
    <row r="2" spans="1:5" ht="14.5" customHeight="1" x14ac:dyDescent="0.35">
      <c r="A2" s="5" t="s">
        <v>52</v>
      </c>
    </row>
    <row r="3" spans="1:5" x14ac:dyDescent="0.35">
      <c r="A3" s="5" t="s">
        <v>53</v>
      </c>
    </row>
    <row r="4" spans="1:5" ht="14.5" customHeight="1" x14ac:dyDescent="0.35">
      <c r="A4" s="5" t="s">
        <v>54</v>
      </c>
    </row>
    <row r="5" spans="1:5" ht="14.5" customHeight="1" x14ac:dyDescent="0.35">
      <c r="A5" s="5" t="s">
        <v>55</v>
      </c>
    </row>
    <row r="6" spans="1:5" x14ac:dyDescent="0.35">
      <c r="A6" s="5" t="s">
        <v>70</v>
      </c>
    </row>
    <row r="10" spans="1:5" ht="29" x14ac:dyDescent="0.35">
      <c r="A10" s="5" t="s">
        <v>63</v>
      </c>
    </row>
    <row r="11" spans="1:5" ht="29" x14ac:dyDescent="0.35">
      <c r="A11" s="5" t="s">
        <v>64</v>
      </c>
    </row>
    <row r="12" spans="1:5" x14ac:dyDescent="0.35">
      <c r="A12" s="5" t="s">
        <v>65</v>
      </c>
    </row>
    <row r="13" spans="1:5" x14ac:dyDescent="0.35">
      <c r="A13" s="5" t="s">
        <v>66</v>
      </c>
    </row>
    <row r="14" spans="1:5" x14ac:dyDescent="0.35">
      <c r="A14" s="5" t="s">
        <v>67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333E41F282F74245A113446269B68B7D" ma:contentTypeVersion="19" ma:contentTypeDescription="Új dokumentum létrehozása." ma:contentTypeScope="" ma:versionID="868d450f296fd3dc31ec479bb7739a8e">
  <xsd:schema xmlns:xsd="http://www.w3.org/2001/XMLSchema" xmlns:xs="http://www.w3.org/2001/XMLSchema" xmlns:p="http://schemas.microsoft.com/office/2006/metadata/properties" xmlns:ns1="http://schemas.microsoft.com/sharepoint/v3" xmlns:ns2="32ed6586-742f-40a5-849a-8f6ffedaa453" xmlns:ns3="6aba6f51-e2e2-4b38-be5b-235407f5f173" targetNamespace="http://schemas.microsoft.com/office/2006/metadata/properties" ma:root="true" ma:fieldsID="bdb669a7e4894473910457494ae0ee6d" ns1:_="" ns2:_="" ns3:_="">
    <xsd:import namespace="http://schemas.microsoft.com/sharepoint/v3"/>
    <xsd:import namespace="32ed6586-742f-40a5-849a-8f6ffedaa453"/>
    <xsd:import namespace="6aba6f51-e2e2-4b38-be5b-235407f5f1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Egységesített megfelelőségi házirend tulajdonságai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Egységesített megfelelőségi házirend felhasználóifelület-művelet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ed6586-742f-40a5-849a-8f6ffedaa4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Képcímkék" ma:readOnly="false" ma:fieldId="{5cf76f15-5ced-4ddc-b409-7134ff3c332f}" ma:taxonomyMulti="true" ma:sspId="03d96980-17d6-49a2-bb41-b3746e7c2a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ba6f51-e2e2-4b38-be5b-235407f5f17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2c849383-1df2-4615-b7f3-2085b5021165}" ma:internalName="TaxCatchAll" ma:showField="CatchAllData" ma:web="6aba6f51-e2e2-4b38-be5b-235407f5f1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18D63B-8F3E-4211-96B3-46F469F51685}"/>
</file>

<file path=customXml/itemProps2.xml><?xml version="1.0" encoding="utf-8"?>
<ds:datastoreItem xmlns:ds="http://schemas.openxmlformats.org/officeDocument/2006/customXml" ds:itemID="{A851C397-E140-488D-A855-9208ABC8CE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bevételi nyilatkozat</vt:lpstr>
      <vt:lpstr>Lista</vt:lpstr>
      <vt:lpstr>'bevételi nyilatkozat'!Nyomtatási_cím</vt:lpstr>
      <vt:lpstr>'bevételi nyilatkozat'!Nyomtatási_terület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Ács Orsolya</dc:creator>
  <cp:keywords/>
  <dc:description/>
  <cp:lastModifiedBy>Kohuth Ildikó</cp:lastModifiedBy>
  <cp:revision/>
  <cp:lastPrinted>2023-04-24T12:32:39Z</cp:lastPrinted>
  <dcterms:created xsi:type="dcterms:W3CDTF">2023-01-04T15:39:06Z</dcterms:created>
  <dcterms:modified xsi:type="dcterms:W3CDTF">2023-09-26T09:05:58Z</dcterms:modified>
  <cp:category/>
  <cp:contentStatus/>
</cp:coreProperties>
</file>